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605" windowHeight="2925"/>
  </bookViews>
  <sheets>
    <sheet name="Лист1" sheetId="1" r:id="rId1"/>
  </sheets>
  <definedNames>
    <definedName name="_xlnm.Print_Area" localSheetId="0">Лист1!$A$1:$M$112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05" i="1" l="1"/>
  <c r="L105" i="1"/>
  <c r="M105" i="1"/>
  <c r="M104" i="1"/>
  <c r="L104" i="1" l="1"/>
  <c r="J82" i="1" l="1"/>
  <c r="K57" i="1" l="1"/>
  <c r="K25" i="1"/>
  <c r="J17" i="1"/>
  <c r="K58" i="1" l="1"/>
  <c r="K26" i="1"/>
  <c r="M25" i="1"/>
  <c r="L25" i="1"/>
  <c r="K24" i="1" l="1"/>
  <c r="J25" i="1"/>
  <c r="M103" i="1"/>
  <c r="L103" i="1"/>
  <c r="J96" i="1"/>
  <c r="J95" i="1"/>
  <c r="J98" i="1"/>
  <c r="J97" i="1"/>
  <c r="J92" i="1"/>
  <c r="J91" i="1"/>
  <c r="J100" i="1"/>
  <c r="J99" i="1"/>
  <c r="K83" i="1"/>
  <c r="K104" i="1" s="1"/>
  <c r="J68" i="1"/>
  <c r="J67" i="1"/>
  <c r="K103" i="1" l="1"/>
  <c r="J94" i="1"/>
  <c r="J93" i="1"/>
  <c r="J76" i="1"/>
  <c r="J75" i="1"/>
  <c r="J74" i="1"/>
  <c r="J73" i="1"/>
  <c r="J72" i="1"/>
  <c r="J71" i="1"/>
  <c r="J70" i="1"/>
  <c r="J69" i="1"/>
  <c r="J66" i="1"/>
  <c r="J65" i="1"/>
  <c r="J64" i="1"/>
  <c r="J63" i="1"/>
  <c r="J62" i="1"/>
  <c r="J61" i="1"/>
  <c r="J60" i="1"/>
  <c r="J59" i="1"/>
  <c r="J102" i="1" l="1"/>
  <c r="J90" i="1"/>
  <c r="J89" i="1"/>
  <c r="J88" i="1"/>
  <c r="J86" i="1"/>
  <c r="J87" i="1"/>
  <c r="J105" i="1" l="1"/>
  <c r="J55" i="1"/>
  <c r="J47" i="1"/>
  <c r="J41" i="1"/>
  <c r="J39" i="1"/>
  <c r="J30" i="1"/>
  <c r="J23" i="1"/>
  <c r="J101" i="1"/>
  <c r="J85" i="1"/>
  <c r="J84" i="1"/>
  <c r="J83" i="1"/>
  <c r="J78" i="1"/>
  <c r="J77" i="1"/>
  <c r="J80" i="1"/>
  <c r="J79" i="1"/>
  <c r="J104" i="1" l="1"/>
  <c r="L57" i="1"/>
  <c r="J103" i="1"/>
  <c r="J45" i="1"/>
  <c r="J35" i="1"/>
  <c r="J53" i="1"/>
  <c r="J50" i="1"/>
  <c r="L58" i="1"/>
  <c r="J49" i="1"/>
  <c r="J33" i="1"/>
  <c r="J42" i="1"/>
  <c r="J52" i="1"/>
  <c r="J36" i="1"/>
  <c r="J44" i="1"/>
  <c r="J32" i="1"/>
  <c r="J38" i="1"/>
  <c r="J21" i="1"/>
  <c r="J29" i="1" l="1"/>
  <c r="K56" i="1"/>
  <c r="K106" i="1" s="1"/>
  <c r="M26" i="1"/>
  <c r="M24" i="1" s="1"/>
  <c r="L26" i="1"/>
  <c r="L56" i="1"/>
  <c r="L106" i="1" s="1"/>
  <c r="L107" i="1"/>
  <c r="M58" i="1"/>
  <c r="K107" i="1"/>
  <c r="J48" i="1"/>
  <c r="K108" i="1"/>
  <c r="L108" i="1"/>
  <c r="J28" i="1" l="1"/>
  <c r="M57" i="1"/>
  <c r="J57" i="1" s="1"/>
  <c r="J58" i="1"/>
  <c r="J108" i="1" s="1"/>
  <c r="L24" i="1"/>
  <c r="J26" i="1"/>
  <c r="M108" i="1"/>
  <c r="J19" i="1"/>
  <c r="N25" i="1" l="1"/>
  <c r="J107" i="1"/>
  <c r="N26" i="1"/>
  <c r="M107" i="1"/>
  <c r="M56" i="1"/>
  <c r="M106" i="1" s="1"/>
  <c r="J56" i="1"/>
  <c r="J106" i="1" s="1"/>
  <c r="J24" i="1"/>
  <c r="N24" i="1" l="1"/>
</calcChain>
</file>

<file path=xl/sharedStrings.xml><?xml version="1.0" encoding="utf-8"?>
<sst xmlns="http://schemas.openxmlformats.org/spreadsheetml/2006/main" count="194" uniqueCount="88">
  <si>
    <t>№ з/п</t>
  </si>
  <si>
    <t>Назва напряму діяльності (пріоритетні завдання)</t>
  </si>
  <si>
    <t>Перелік заходів програми</t>
  </si>
  <si>
    <t>Строк виконання заходу</t>
  </si>
  <si>
    <t>Джерела фінансування</t>
  </si>
  <si>
    <t>Орієнтовні обсяги фінансування (вартість), тис. гривень, у тому числі:</t>
  </si>
  <si>
    <t>Всього</t>
  </si>
  <si>
    <t xml:space="preserve">рік </t>
  </si>
  <si>
    <t>рік</t>
  </si>
  <si>
    <t>ДОХОДИ ПІДПРИЄМСТВА, у тому числі:</t>
  </si>
  <si>
    <t>1.</t>
  </si>
  <si>
    <t>Надходження бюджетних коштів</t>
  </si>
  <si>
    <t>Бюджетні кошти</t>
  </si>
  <si>
    <t>2.</t>
  </si>
  <si>
    <t>Медичні послуги фізичним особам</t>
  </si>
  <si>
    <t xml:space="preserve">Надання послуг згідно нормативно-правових документів </t>
  </si>
  <si>
    <t>Власні кошти підприємства</t>
  </si>
  <si>
    <t>3.</t>
  </si>
  <si>
    <t>Медичні послуги за договорами з юридичними особами та страховими компаніями</t>
  </si>
  <si>
    <t>Надання орендних послуг</t>
  </si>
  <si>
    <t>Всього доходів</t>
  </si>
  <si>
    <t>у тому числі:</t>
  </si>
  <si>
    <t>ВИДАТКИ ПІДПРИЄМСТВА, у тому числі:</t>
  </si>
  <si>
    <t>Придбання предметів, матеріалів, обладнання та інвентарю</t>
  </si>
  <si>
    <t>Придбання медикаментів та перев’язувальних матеріалів</t>
  </si>
  <si>
    <t>Оплата послуг (крім комунальних)</t>
  </si>
  <si>
    <t>Оплата комунальних послуг та енергоносіїв</t>
  </si>
  <si>
    <t xml:space="preserve">Видатки на оплату праці з  нарахуваннями </t>
  </si>
  <si>
    <t>Видатки на відрядження</t>
  </si>
  <si>
    <t>Виплата пенсій і допомоги</t>
  </si>
  <si>
    <t>Відшкодування видатків на придбання лікарських засобів хворим на цукровий діабет</t>
  </si>
  <si>
    <t>Сплата податків, зборів, обов’язкових платежів, штрафів, пені, тощо</t>
  </si>
  <si>
    <t>ВСЬОГО ПОТОЧНІ ВИДАТКИ:</t>
  </si>
  <si>
    <t>у тому числі</t>
  </si>
  <si>
    <t>Всього капітальні видатки:</t>
  </si>
  <si>
    <t xml:space="preserve">Всього видатків: </t>
  </si>
  <si>
    <t xml:space="preserve">Директор Департаменту охорони здоров'я  </t>
  </si>
  <si>
    <t xml:space="preserve"> </t>
  </si>
  <si>
    <t>М. СЕРЕДА</t>
  </si>
  <si>
    <t xml:space="preserve">План заходів </t>
  </si>
  <si>
    <t>на 2021 - 2023 роки</t>
  </si>
  <si>
    <t xml:space="preserve">Додаток </t>
  </si>
  <si>
    <t>до комплексної програми розвитку</t>
  </si>
  <si>
    <t xml:space="preserve">Комунального некомерційного медичного підприємства
«Кременчуцька центральна районна лікарня»
Кременчуцької міської ради Кременчуцького району Полтавської області   на 2021 - 2023 роки
</t>
  </si>
  <si>
    <t>2021 – 2023 р.р.</t>
  </si>
  <si>
    <t>Надання послуг відповідно діючих договорів, заключення договорів з іншими юридичними особами, розширення видів надання послуг</t>
  </si>
  <si>
    <t>Поточні видатки, у тому числі:</t>
  </si>
  <si>
    <t xml:space="preserve">Кременчуцької міської ради </t>
  </si>
  <si>
    <t xml:space="preserve">Кременчуцького району Полтавської області </t>
  </si>
  <si>
    <t>Продукти харчування</t>
  </si>
  <si>
    <t>Комунального некомерційного медичного підприємства
«Кременчуцька центральна районна лікарня»
Кременчуцької міської ради Кременчуцького району Полтавської області</t>
  </si>
  <si>
    <t xml:space="preserve">комплексної програми розвитку </t>
  </si>
  <si>
    <t>Фінансування за рахунок коштів місцевого та державного бюджетів</t>
  </si>
  <si>
    <t>Здача приміщень та обладнання в оренду</t>
  </si>
  <si>
    <t>Протипожежні заходи (встановлення та облаштування АПС будівель лікарні, протипожежна обробка дерев'яних конструкцій горищ будівель лікарні)</t>
  </si>
  <si>
    <t>Протипожежні заходи (протипожежна обробка дерев'яних конструкцій горищ будівель лікарні)</t>
  </si>
  <si>
    <t>Протипожежні заходи (Капітальний ремонт пожежних стояків в кардіологічному корпусі)</t>
  </si>
  <si>
    <t xml:space="preserve">Капітальний ремонт приміщення пральні та котельні </t>
  </si>
  <si>
    <t xml:space="preserve">Капітальний ремонт системи водопостачання та водовідведення в будівлі поліклініки </t>
  </si>
  <si>
    <t>Придбання лампи операційної</t>
  </si>
  <si>
    <t>Придбання комплектуючих для лапораскопічної стійки (герніостеплер багаторазовий, монітор, ендокамери, джерело світла)</t>
  </si>
  <si>
    <t>Придбання великого хірургічного набору інструментів</t>
  </si>
  <si>
    <t>Придбання для відділення анестезіології з палатами інтенсивної терапії апаратів ШВЛ експертного класу  (2 од.)</t>
  </si>
  <si>
    <t>Придбання для відділення анестезіології з палатами інтенсивної терапії насосів шприцевих (6 од.)</t>
  </si>
  <si>
    <t>Придбання для відділення анестезіології з палатами інтенсивної терапії кріоциліндрів (2 од.)</t>
  </si>
  <si>
    <r>
      <t xml:space="preserve">Продовження реконструкції частини приміщень травматологічного відділення (без зміни геометричних розмірів їхніх фундаментів у плані, без зміни функціонального призначення) під відділення паліативної допомоги </t>
    </r>
    <r>
      <rPr>
        <b/>
        <i/>
        <sz val="16"/>
        <rFont val="Times New Roman"/>
        <family val="1"/>
        <charset val="204"/>
      </rPr>
      <t>(Проект подано на конкурс державного фонду регіонального розвитку)</t>
    </r>
  </si>
  <si>
    <t>Капітальний ремонт коридорів в кардіологічному корпусі із заміною мереж електропостачання (3-5 поверхи)</t>
  </si>
  <si>
    <t>Капітальний ремонт двох сходових кліток (1 - 5 поверх) в кардіологічному корпусі</t>
  </si>
  <si>
    <t xml:space="preserve">Переобладнання  пандусів </t>
  </si>
  <si>
    <t>Бюджетні кошти (державний бюджет - 4821 тис.грн., місцевий бюджет - 535 тис.грн.)</t>
  </si>
  <si>
    <t>Оплата за послуги з медичного обслуговування населення</t>
  </si>
  <si>
    <t>Медичні послуги населенню відповідно до договорів з Національною Службою Здоров"я України</t>
  </si>
  <si>
    <t>Придбання пересувного рентгенапарату</t>
  </si>
  <si>
    <t>Придбання стерилізатора парового (автоклав) ГП-400</t>
  </si>
  <si>
    <t>Заміна віконних блоків в будівлі поліклініки  у кількості 94 шт</t>
  </si>
  <si>
    <t>Капітальний ремонт санвузлів, маніпуляційних, процедурних кабінетів, буфетних кімнат в кардіологічному корпусі (1-5 поверхи)</t>
  </si>
  <si>
    <t>Капітальний ремонт хола поліклініки,  сходових кліток поліклініки (1 - 4 поверх), операційної поліклініки (на 3 поверсі), санітарних вузлів (туалетів) для малоінвазивних гуп населення</t>
  </si>
  <si>
    <t>2021-2022 р.р.</t>
  </si>
  <si>
    <t xml:space="preserve">2021 – 2023 р.р. </t>
  </si>
  <si>
    <t>2021 р.</t>
  </si>
  <si>
    <t>2022 р.</t>
  </si>
  <si>
    <t xml:space="preserve">2022 р. </t>
  </si>
  <si>
    <t xml:space="preserve"> 2022 р. </t>
  </si>
  <si>
    <t xml:space="preserve">2021-2023 р.р. </t>
  </si>
  <si>
    <t>2023 р.</t>
  </si>
  <si>
    <t>Придбання столу операційного</t>
  </si>
  <si>
    <t>Придбання персональних комп"ютерів в сборі (системний блок, монітор, клавіатура, мишка,  веб камера, багатофункціональний пристрій (або принтер))  для забезпечення робочих місць лікарів  - 10 шт.</t>
  </si>
  <si>
    <t>2022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</si>
</sst>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;[Red]\-#,##0&quot;р.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4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view="pageBreakPreview" zoomScale="60" zoomScaleNormal="60" zoomScalePageLayoutView="60" workbookViewId="0">
      <selection activeCell="I2" sqref="I2:M2"/>
    </sheetView>
  </sheetViews>
  <sheetFormatPr defaultRowHeight="15" x14ac:dyDescent="0.25"/>
  <cols>
    <col min="1" max="1" width="5.85546875" customWidth="1"/>
    <col min="2" max="2" width="7.42578125" customWidth="1"/>
    <col min="3" max="3" width="20.85546875" customWidth="1"/>
    <col min="4" max="4" width="8" customWidth="1"/>
    <col min="5" max="5" width="66" customWidth="1"/>
    <col min="6" max="6" width="5.7109375" hidden="1" customWidth="1"/>
    <col min="7" max="7" width="23.140625" customWidth="1"/>
    <col min="8" max="8" width="7.5703125" customWidth="1"/>
    <col min="9" max="10" width="19.28515625" customWidth="1"/>
    <col min="11" max="11" width="15.85546875" customWidth="1"/>
    <col min="12" max="12" width="15.28515625" customWidth="1"/>
    <col min="13" max="13" width="15.5703125" customWidth="1"/>
    <col min="14" max="14" width="11" hidden="1" customWidth="1"/>
    <col min="15" max="15" width="20.5703125" customWidth="1"/>
  </cols>
  <sheetData>
    <row r="1" spans="1:15" x14ac:dyDescent="0.25">
      <c r="I1" s="70" t="s">
        <v>41</v>
      </c>
      <c r="J1" s="70"/>
      <c r="K1" s="70"/>
      <c r="L1" s="70"/>
      <c r="M1" s="70"/>
    </row>
    <row r="2" spans="1:15" x14ac:dyDescent="0.25">
      <c r="I2" s="70" t="s">
        <v>42</v>
      </c>
      <c r="J2" s="70"/>
      <c r="K2" s="70"/>
      <c r="L2" s="70"/>
      <c r="M2" s="70"/>
    </row>
    <row r="3" spans="1:15" ht="57.95" customHeight="1" x14ac:dyDescent="0.25">
      <c r="I3" s="78" t="s">
        <v>43</v>
      </c>
      <c r="J3" s="78"/>
      <c r="K3" s="78"/>
      <c r="L3" s="78"/>
      <c r="M3" s="78"/>
    </row>
    <row r="4" spans="1:15" ht="14.45" x14ac:dyDescent="0.35">
      <c r="K4" s="71"/>
      <c r="L4" s="71"/>
    </row>
    <row r="5" spans="1:15" ht="21" x14ac:dyDescent="0.35">
      <c r="A5" s="72" t="s">
        <v>39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8"/>
    </row>
    <row r="6" spans="1:15" ht="21" x14ac:dyDescent="0.35">
      <c r="A6" s="72" t="s">
        <v>51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8"/>
    </row>
    <row r="7" spans="1:15" ht="55.5" customHeight="1" x14ac:dyDescent="0.35">
      <c r="A7" s="76" t="s">
        <v>50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8"/>
    </row>
    <row r="8" spans="1:15" ht="21" x14ac:dyDescent="0.35">
      <c r="A8" s="77" t="s">
        <v>40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8"/>
    </row>
    <row r="9" spans="1:15" ht="21" x14ac:dyDescent="0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ht="46.5" customHeight="1" x14ac:dyDescent="0.25">
      <c r="A10" s="50" t="s">
        <v>0</v>
      </c>
      <c r="B10" s="50" t="s">
        <v>1</v>
      </c>
      <c r="C10" s="50"/>
      <c r="D10" s="50" t="s">
        <v>2</v>
      </c>
      <c r="E10" s="50"/>
      <c r="F10" s="50" t="s">
        <v>3</v>
      </c>
      <c r="G10" s="50"/>
      <c r="H10" s="50" t="s">
        <v>4</v>
      </c>
      <c r="I10" s="50"/>
      <c r="J10" s="73" t="s">
        <v>5</v>
      </c>
      <c r="K10" s="74"/>
      <c r="L10" s="74"/>
      <c r="M10" s="75"/>
    </row>
    <row r="11" spans="1:15" ht="15.75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 t="s">
        <v>6</v>
      </c>
      <c r="K11" s="9">
        <v>2021</v>
      </c>
      <c r="L11" s="9">
        <v>2022</v>
      </c>
      <c r="M11" s="9">
        <v>2023</v>
      </c>
    </row>
    <row r="12" spans="1:15" ht="28.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9" t="s">
        <v>7</v>
      </c>
      <c r="L12" s="9" t="s">
        <v>8</v>
      </c>
      <c r="M12" s="9" t="s">
        <v>8</v>
      </c>
    </row>
    <row r="13" spans="1:15" ht="20.100000000000001" x14ac:dyDescent="0.35">
      <c r="A13" s="9">
        <v>1</v>
      </c>
      <c r="B13" s="50">
        <v>2</v>
      </c>
      <c r="C13" s="50"/>
      <c r="D13" s="50">
        <v>3</v>
      </c>
      <c r="E13" s="50"/>
      <c r="F13" s="50">
        <v>4</v>
      </c>
      <c r="G13" s="50"/>
      <c r="H13" s="50">
        <v>5</v>
      </c>
      <c r="I13" s="50"/>
      <c r="J13" s="9">
        <v>6</v>
      </c>
      <c r="K13" s="9">
        <v>7</v>
      </c>
      <c r="L13" s="9">
        <v>8</v>
      </c>
      <c r="M13" s="9">
        <v>9</v>
      </c>
      <c r="O13" s="26"/>
    </row>
    <row r="14" spans="1:15" ht="20.25" x14ac:dyDescent="0.25">
      <c r="A14" s="9"/>
      <c r="B14" s="50" t="s">
        <v>9</v>
      </c>
      <c r="C14" s="50"/>
      <c r="D14" s="50"/>
      <c r="E14" s="50"/>
      <c r="F14" s="50"/>
      <c r="G14" s="50"/>
      <c r="H14" s="50"/>
      <c r="I14" s="50"/>
      <c r="J14" s="9"/>
      <c r="K14" s="9"/>
      <c r="L14" s="9"/>
      <c r="M14" s="9"/>
    </row>
    <row r="15" spans="1:15" ht="35.25" customHeight="1" x14ac:dyDescent="0.3">
      <c r="A15" s="50" t="s">
        <v>10</v>
      </c>
      <c r="B15" s="56" t="s">
        <v>11</v>
      </c>
      <c r="C15" s="56"/>
      <c r="D15" s="37" t="s">
        <v>52</v>
      </c>
      <c r="E15" s="37"/>
      <c r="F15" s="48" t="s">
        <v>44</v>
      </c>
      <c r="G15" s="48"/>
      <c r="H15" s="37" t="s">
        <v>12</v>
      </c>
      <c r="I15" s="37"/>
      <c r="J15" s="54">
        <f>K15+L15+M15</f>
        <v>40653</v>
      </c>
      <c r="K15" s="32">
        <v>14011</v>
      </c>
      <c r="L15" s="46">
        <v>14822</v>
      </c>
      <c r="M15" s="46">
        <v>11820</v>
      </c>
      <c r="O15" s="7"/>
    </row>
    <row r="16" spans="1:15" ht="18.75" customHeight="1" x14ac:dyDescent="0.25">
      <c r="A16" s="50"/>
      <c r="B16" s="56"/>
      <c r="C16" s="56"/>
      <c r="D16" s="37"/>
      <c r="E16" s="37"/>
      <c r="F16" s="48"/>
      <c r="G16" s="48"/>
      <c r="H16" s="37"/>
      <c r="I16" s="37"/>
      <c r="J16" s="55"/>
      <c r="K16" s="33"/>
      <c r="L16" s="47"/>
      <c r="M16" s="47"/>
    </row>
    <row r="17" spans="1:15" ht="51" customHeight="1" x14ac:dyDescent="0.25">
      <c r="A17" s="58" t="s">
        <v>13</v>
      </c>
      <c r="B17" s="60" t="s">
        <v>71</v>
      </c>
      <c r="C17" s="61"/>
      <c r="D17" s="64" t="s">
        <v>70</v>
      </c>
      <c r="E17" s="65"/>
      <c r="F17" s="21"/>
      <c r="G17" s="68" t="s">
        <v>44</v>
      </c>
      <c r="H17" s="64" t="s">
        <v>16</v>
      </c>
      <c r="I17" s="65"/>
      <c r="J17" s="57">
        <f>K17+L17+M17</f>
        <v>167194</v>
      </c>
      <c r="K17" s="32">
        <v>51934</v>
      </c>
      <c r="L17" s="32">
        <v>55615</v>
      </c>
      <c r="M17" s="32">
        <v>59645</v>
      </c>
    </row>
    <row r="18" spans="1:15" ht="107.25" customHeight="1" x14ac:dyDescent="0.25">
      <c r="A18" s="59"/>
      <c r="B18" s="62"/>
      <c r="C18" s="63"/>
      <c r="D18" s="66"/>
      <c r="E18" s="67"/>
      <c r="F18" s="21"/>
      <c r="G18" s="69"/>
      <c r="H18" s="66"/>
      <c r="I18" s="67"/>
      <c r="J18" s="57"/>
      <c r="K18" s="33"/>
      <c r="L18" s="33"/>
      <c r="M18" s="33"/>
    </row>
    <row r="19" spans="1:15" ht="29.25" customHeight="1" x14ac:dyDescent="0.25">
      <c r="A19" s="50" t="s">
        <v>13</v>
      </c>
      <c r="B19" s="56" t="s">
        <v>14</v>
      </c>
      <c r="C19" s="56"/>
      <c r="D19" s="37" t="s">
        <v>15</v>
      </c>
      <c r="E19" s="37"/>
      <c r="F19" s="48" t="s">
        <v>44</v>
      </c>
      <c r="G19" s="48"/>
      <c r="H19" s="37" t="s">
        <v>16</v>
      </c>
      <c r="I19" s="37"/>
      <c r="J19" s="57">
        <f t="shared" ref="J19" si="0">K19+L19+M19</f>
        <v>2946</v>
      </c>
      <c r="K19" s="52">
        <v>890</v>
      </c>
      <c r="L19" s="52">
        <v>979</v>
      </c>
      <c r="M19" s="52">
        <v>1077</v>
      </c>
    </row>
    <row r="20" spans="1:15" ht="32.25" customHeight="1" x14ac:dyDescent="0.25">
      <c r="A20" s="50"/>
      <c r="B20" s="56"/>
      <c r="C20" s="56"/>
      <c r="D20" s="37"/>
      <c r="E20" s="37"/>
      <c r="F20" s="48"/>
      <c r="G20" s="48"/>
      <c r="H20" s="37"/>
      <c r="I20" s="37"/>
      <c r="J20" s="57"/>
      <c r="K20" s="52"/>
      <c r="L20" s="52"/>
      <c r="M20" s="52"/>
    </row>
    <row r="21" spans="1:15" ht="45.75" customHeight="1" x14ac:dyDescent="0.25">
      <c r="A21" s="50" t="s">
        <v>17</v>
      </c>
      <c r="B21" s="56" t="s">
        <v>18</v>
      </c>
      <c r="C21" s="56"/>
      <c r="D21" s="53" t="s">
        <v>45</v>
      </c>
      <c r="E21" s="53"/>
      <c r="F21" s="48" t="s">
        <v>44</v>
      </c>
      <c r="G21" s="48"/>
      <c r="H21" s="37" t="s">
        <v>16</v>
      </c>
      <c r="I21" s="37"/>
      <c r="J21" s="57">
        <f t="shared" ref="J21" si="1">K21+L21+M21</f>
        <v>364</v>
      </c>
      <c r="K21" s="52">
        <v>110</v>
      </c>
      <c r="L21" s="52">
        <v>121</v>
      </c>
      <c r="M21" s="52">
        <v>133</v>
      </c>
    </row>
    <row r="22" spans="1:15" ht="77.45" customHeight="1" x14ac:dyDescent="0.25">
      <c r="A22" s="50"/>
      <c r="B22" s="56"/>
      <c r="C22" s="56"/>
      <c r="D22" s="53"/>
      <c r="E22" s="53"/>
      <c r="F22" s="48"/>
      <c r="G22" s="48"/>
      <c r="H22" s="37"/>
      <c r="I22" s="37"/>
      <c r="J22" s="57"/>
      <c r="K22" s="52"/>
      <c r="L22" s="52"/>
      <c r="M22" s="52"/>
    </row>
    <row r="23" spans="1:15" ht="50.25" customHeight="1" x14ac:dyDescent="0.25">
      <c r="A23" s="9">
        <v>4</v>
      </c>
      <c r="B23" s="84" t="s">
        <v>19</v>
      </c>
      <c r="C23" s="85"/>
      <c r="D23" s="80" t="s">
        <v>53</v>
      </c>
      <c r="E23" s="81"/>
      <c r="F23" s="86" t="s">
        <v>44</v>
      </c>
      <c r="G23" s="87"/>
      <c r="H23" s="80" t="s">
        <v>16</v>
      </c>
      <c r="I23" s="81"/>
      <c r="J23" s="10">
        <f>K23+L23+M23</f>
        <v>572</v>
      </c>
      <c r="K23" s="11">
        <v>173</v>
      </c>
      <c r="L23" s="11">
        <v>190</v>
      </c>
      <c r="M23" s="11">
        <v>209</v>
      </c>
    </row>
    <row r="24" spans="1:15" ht="20.25" x14ac:dyDescent="0.25">
      <c r="A24" s="49" t="s">
        <v>20</v>
      </c>
      <c r="B24" s="49"/>
      <c r="C24" s="49"/>
      <c r="D24" s="49"/>
      <c r="E24" s="49"/>
      <c r="F24" s="49"/>
      <c r="G24" s="49"/>
      <c r="H24" s="49"/>
      <c r="I24" s="49"/>
      <c r="J24" s="10">
        <f>J25+J26</f>
        <v>211729</v>
      </c>
      <c r="K24" s="10">
        <f>K25+K26</f>
        <v>67118</v>
      </c>
      <c r="L24" s="10">
        <f t="shared" ref="L24:M24" si="2">L25+L26</f>
        <v>71727</v>
      </c>
      <c r="M24" s="10">
        <f t="shared" si="2"/>
        <v>72884</v>
      </c>
      <c r="N24" s="5">
        <f>J24-J56</f>
        <v>19503</v>
      </c>
    </row>
    <row r="25" spans="1:15" ht="51" customHeight="1" x14ac:dyDescent="0.35">
      <c r="A25" s="88" t="s">
        <v>21</v>
      </c>
      <c r="B25" s="89"/>
      <c r="C25" s="89"/>
      <c r="D25" s="89"/>
      <c r="E25" s="89"/>
      <c r="F25" s="89"/>
      <c r="G25" s="90"/>
      <c r="H25" s="56" t="s">
        <v>12</v>
      </c>
      <c r="I25" s="56"/>
      <c r="J25" s="10">
        <f>J15</f>
        <v>40653</v>
      </c>
      <c r="K25" s="10">
        <f>K15</f>
        <v>14011</v>
      </c>
      <c r="L25" s="20">
        <f>L15</f>
        <v>14822</v>
      </c>
      <c r="M25" s="20">
        <f>M15</f>
        <v>11820</v>
      </c>
      <c r="N25" s="5">
        <f>J25-J57</f>
        <v>18039</v>
      </c>
      <c r="O25" s="6"/>
    </row>
    <row r="26" spans="1:15" ht="48" customHeight="1" x14ac:dyDescent="0.35">
      <c r="A26" s="91"/>
      <c r="B26" s="92"/>
      <c r="C26" s="92"/>
      <c r="D26" s="92"/>
      <c r="E26" s="92"/>
      <c r="F26" s="92"/>
      <c r="G26" s="93"/>
      <c r="H26" s="56" t="s">
        <v>16</v>
      </c>
      <c r="I26" s="56"/>
      <c r="J26" s="10">
        <f>K26+L26+M26</f>
        <v>171076</v>
      </c>
      <c r="K26" s="10">
        <f>K19+K21+K23+K17</f>
        <v>53107</v>
      </c>
      <c r="L26" s="23">
        <f t="shared" ref="L26:M26" si="3">L19+L21+L23+L17</f>
        <v>56905</v>
      </c>
      <c r="M26" s="23">
        <f t="shared" si="3"/>
        <v>61064</v>
      </c>
      <c r="N26" s="5">
        <f>J26-J58</f>
        <v>1464</v>
      </c>
      <c r="O26" s="6"/>
    </row>
    <row r="27" spans="1:15" ht="20.25" x14ac:dyDescent="0.25">
      <c r="A27" s="50" t="s">
        <v>22</v>
      </c>
      <c r="B27" s="50"/>
      <c r="C27" s="50"/>
      <c r="D27" s="50"/>
      <c r="E27" s="50"/>
      <c r="F27" s="50"/>
      <c r="G27" s="50"/>
      <c r="H27" s="56"/>
      <c r="I27" s="56"/>
      <c r="J27" s="13"/>
      <c r="K27" s="13"/>
      <c r="L27" s="13"/>
      <c r="M27" s="13"/>
    </row>
    <row r="28" spans="1:15" ht="36" customHeight="1" x14ac:dyDescent="0.25">
      <c r="A28" s="88" t="s">
        <v>10</v>
      </c>
      <c r="B28" s="90"/>
      <c r="C28" s="88" t="s">
        <v>46</v>
      </c>
      <c r="D28" s="90"/>
      <c r="E28" s="37" t="s">
        <v>27</v>
      </c>
      <c r="F28" s="37"/>
      <c r="G28" s="48" t="s">
        <v>44</v>
      </c>
      <c r="H28" s="53" t="s">
        <v>12</v>
      </c>
      <c r="I28" s="53"/>
      <c r="J28" s="10">
        <f>K28+L28+M28</f>
        <v>1031</v>
      </c>
      <c r="K28" s="28">
        <v>311</v>
      </c>
      <c r="L28" s="27">
        <v>348</v>
      </c>
      <c r="M28" s="27">
        <v>372</v>
      </c>
    </row>
    <row r="29" spans="1:15" ht="45" customHeight="1" x14ac:dyDescent="0.25">
      <c r="A29" s="44"/>
      <c r="B29" s="45"/>
      <c r="C29" s="44"/>
      <c r="D29" s="45"/>
      <c r="E29" s="37"/>
      <c r="F29" s="37"/>
      <c r="G29" s="48"/>
      <c r="H29" s="53" t="s">
        <v>16</v>
      </c>
      <c r="I29" s="53"/>
      <c r="J29" s="10">
        <f>K29+L29+M29</f>
        <v>148641</v>
      </c>
      <c r="K29" s="11">
        <v>45482</v>
      </c>
      <c r="L29" s="11">
        <v>49811</v>
      </c>
      <c r="M29" s="11">
        <v>53348</v>
      </c>
    </row>
    <row r="30" spans="1:15" ht="22.5" customHeight="1" x14ac:dyDescent="0.25">
      <c r="A30" s="44"/>
      <c r="B30" s="45"/>
      <c r="C30" s="44"/>
      <c r="D30" s="45"/>
      <c r="E30" s="37" t="s">
        <v>23</v>
      </c>
      <c r="F30" s="37"/>
      <c r="G30" s="48" t="s">
        <v>44</v>
      </c>
      <c r="H30" s="53" t="s">
        <v>12</v>
      </c>
      <c r="I30" s="53"/>
      <c r="J30" s="54">
        <f>K30+L30+M30</f>
        <v>0</v>
      </c>
      <c r="K30" s="52">
        <v>0</v>
      </c>
      <c r="L30" s="52">
        <v>0</v>
      </c>
      <c r="M30" s="52">
        <v>0</v>
      </c>
    </row>
    <row r="31" spans="1:15" ht="12.75" customHeight="1" x14ac:dyDescent="0.25">
      <c r="A31" s="44"/>
      <c r="B31" s="45"/>
      <c r="C31" s="44"/>
      <c r="D31" s="45"/>
      <c r="E31" s="37"/>
      <c r="F31" s="37"/>
      <c r="G31" s="48"/>
      <c r="H31" s="53"/>
      <c r="I31" s="53"/>
      <c r="J31" s="55"/>
      <c r="K31" s="52"/>
      <c r="L31" s="52"/>
      <c r="M31" s="52"/>
    </row>
    <row r="32" spans="1:15" ht="41.25" customHeight="1" x14ac:dyDescent="0.25">
      <c r="A32" s="44"/>
      <c r="B32" s="45"/>
      <c r="C32" s="44"/>
      <c r="D32" s="45"/>
      <c r="E32" s="37"/>
      <c r="F32" s="37"/>
      <c r="G32" s="48"/>
      <c r="H32" s="53" t="s">
        <v>16</v>
      </c>
      <c r="I32" s="53"/>
      <c r="J32" s="10">
        <f>K32+L32+M32</f>
        <v>2525</v>
      </c>
      <c r="K32" s="22">
        <v>763</v>
      </c>
      <c r="L32" s="22">
        <v>839</v>
      </c>
      <c r="M32" s="22">
        <v>923</v>
      </c>
    </row>
    <row r="33" spans="1:13" ht="22.5" customHeight="1" x14ac:dyDescent="0.25">
      <c r="A33" s="44"/>
      <c r="B33" s="45"/>
      <c r="C33" s="44"/>
      <c r="D33" s="45"/>
      <c r="E33" s="37" t="s">
        <v>24</v>
      </c>
      <c r="F33" s="37"/>
      <c r="G33" s="48" t="s">
        <v>44</v>
      </c>
      <c r="H33" s="53" t="s">
        <v>12</v>
      </c>
      <c r="I33" s="53"/>
      <c r="J33" s="54">
        <f>K33+L33+M33</f>
        <v>243</v>
      </c>
      <c r="K33" s="52">
        <v>73</v>
      </c>
      <c r="L33" s="32">
        <v>81</v>
      </c>
      <c r="M33" s="32">
        <v>89</v>
      </c>
    </row>
    <row r="34" spans="1:13" ht="20.25" customHeight="1" x14ac:dyDescent="0.25">
      <c r="A34" s="44"/>
      <c r="B34" s="45"/>
      <c r="C34" s="44"/>
      <c r="D34" s="45"/>
      <c r="E34" s="37"/>
      <c r="F34" s="37"/>
      <c r="G34" s="48"/>
      <c r="H34" s="53"/>
      <c r="I34" s="53"/>
      <c r="J34" s="55"/>
      <c r="K34" s="52"/>
      <c r="L34" s="33"/>
      <c r="M34" s="33"/>
    </row>
    <row r="35" spans="1:13" ht="45" customHeight="1" x14ac:dyDescent="0.25">
      <c r="A35" s="44"/>
      <c r="B35" s="45"/>
      <c r="C35" s="44"/>
      <c r="D35" s="45"/>
      <c r="E35" s="37"/>
      <c r="F35" s="37"/>
      <c r="G35" s="48"/>
      <c r="H35" s="53" t="s">
        <v>16</v>
      </c>
      <c r="I35" s="53"/>
      <c r="J35" s="10">
        <f>K35+L35+M35</f>
        <v>11735</v>
      </c>
      <c r="K35" s="11">
        <v>3545</v>
      </c>
      <c r="L35" s="11">
        <v>3900</v>
      </c>
      <c r="M35" s="11">
        <v>4290</v>
      </c>
    </row>
    <row r="36" spans="1:13" ht="26.25" customHeight="1" x14ac:dyDescent="0.25">
      <c r="A36" s="44"/>
      <c r="B36" s="45"/>
      <c r="C36" s="44"/>
      <c r="D36" s="45"/>
      <c r="E36" s="37" t="s">
        <v>30</v>
      </c>
      <c r="F36" s="37"/>
      <c r="G36" s="48" t="s">
        <v>44</v>
      </c>
      <c r="H36" s="53" t="s">
        <v>12</v>
      </c>
      <c r="I36" s="53"/>
      <c r="J36" s="54">
        <f>K36+L36+M36</f>
        <v>8067</v>
      </c>
      <c r="K36" s="79">
        <v>1977</v>
      </c>
      <c r="L36" s="46">
        <v>2768</v>
      </c>
      <c r="M36" s="46">
        <v>3322</v>
      </c>
    </row>
    <row r="37" spans="1:13" ht="18.75" customHeight="1" x14ac:dyDescent="0.25">
      <c r="A37" s="44"/>
      <c r="B37" s="45"/>
      <c r="C37" s="44"/>
      <c r="D37" s="45"/>
      <c r="E37" s="37"/>
      <c r="F37" s="37"/>
      <c r="G37" s="48"/>
      <c r="H37" s="53"/>
      <c r="I37" s="53"/>
      <c r="J37" s="55"/>
      <c r="K37" s="79"/>
      <c r="L37" s="47"/>
      <c r="M37" s="47"/>
    </row>
    <row r="38" spans="1:13" ht="45" customHeight="1" x14ac:dyDescent="0.25">
      <c r="A38" s="44"/>
      <c r="B38" s="45"/>
      <c r="C38" s="44"/>
      <c r="D38" s="45"/>
      <c r="E38" s="37"/>
      <c r="F38" s="37"/>
      <c r="G38" s="48"/>
      <c r="H38" s="53" t="s">
        <v>16</v>
      </c>
      <c r="I38" s="53"/>
      <c r="J38" s="10">
        <f>K38+L38+M38</f>
        <v>0</v>
      </c>
      <c r="K38" s="12">
        <v>0</v>
      </c>
      <c r="L38" s="11">
        <v>0</v>
      </c>
      <c r="M38" s="11">
        <v>0</v>
      </c>
    </row>
    <row r="39" spans="1:13" ht="17.25" customHeight="1" x14ac:dyDescent="0.25">
      <c r="A39" s="44"/>
      <c r="B39" s="45"/>
      <c r="C39" s="44"/>
      <c r="D39" s="45"/>
      <c r="E39" s="64" t="s">
        <v>49</v>
      </c>
      <c r="F39" s="65"/>
      <c r="G39" s="48" t="s">
        <v>78</v>
      </c>
      <c r="H39" s="64" t="s">
        <v>12</v>
      </c>
      <c r="I39" s="65"/>
      <c r="J39" s="54">
        <f t="shared" ref="J39:J41" si="4">K39+L39+M39</f>
        <v>0</v>
      </c>
      <c r="K39" s="46">
        <v>0</v>
      </c>
      <c r="L39" s="32">
        <v>0</v>
      </c>
      <c r="M39" s="32">
        <v>0</v>
      </c>
    </row>
    <row r="40" spans="1:13" ht="24.75" customHeight="1" x14ac:dyDescent="0.25">
      <c r="A40" s="44"/>
      <c r="B40" s="45"/>
      <c r="C40" s="44"/>
      <c r="D40" s="45"/>
      <c r="E40" s="82"/>
      <c r="F40" s="83"/>
      <c r="G40" s="48"/>
      <c r="H40" s="66"/>
      <c r="I40" s="67"/>
      <c r="J40" s="55"/>
      <c r="K40" s="47"/>
      <c r="L40" s="33"/>
      <c r="M40" s="33"/>
    </row>
    <row r="41" spans="1:13" ht="45" customHeight="1" x14ac:dyDescent="0.25">
      <c r="A41" s="44"/>
      <c r="B41" s="45"/>
      <c r="C41" s="44"/>
      <c r="D41" s="45"/>
      <c r="E41" s="66"/>
      <c r="F41" s="67"/>
      <c r="G41" s="48"/>
      <c r="H41" s="80" t="s">
        <v>16</v>
      </c>
      <c r="I41" s="81"/>
      <c r="J41" s="10">
        <f t="shared" si="4"/>
        <v>1833</v>
      </c>
      <c r="K41" s="12">
        <v>554</v>
      </c>
      <c r="L41" s="11">
        <v>609</v>
      </c>
      <c r="M41" s="11">
        <v>670</v>
      </c>
    </row>
    <row r="42" spans="1:13" ht="24" customHeight="1" x14ac:dyDescent="0.25">
      <c r="A42" s="44"/>
      <c r="B42" s="45"/>
      <c r="C42" s="44"/>
      <c r="D42" s="45"/>
      <c r="E42" s="37" t="s">
        <v>25</v>
      </c>
      <c r="F42" s="37"/>
      <c r="G42" s="48" t="s">
        <v>44</v>
      </c>
      <c r="H42" s="53" t="s">
        <v>12</v>
      </c>
      <c r="I42" s="53"/>
      <c r="J42" s="54">
        <f>K42+L42+M42</f>
        <v>0</v>
      </c>
      <c r="K42" s="52">
        <v>0</v>
      </c>
      <c r="L42" s="32">
        <v>0</v>
      </c>
      <c r="M42" s="32">
        <v>0</v>
      </c>
    </row>
    <row r="43" spans="1:13" ht="24" customHeight="1" x14ac:dyDescent="0.25">
      <c r="A43" s="44"/>
      <c r="B43" s="45"/>
      <c r="C43" s="44"/>
      <c r="D43" s="45"/>
      <c r="E43" s="37"/>
      <c r="F43" s="37"/>
      <c r="G43" s="48"/>
      <c r="H43" s="53"/>
      <c r="I43" s="53"/>
      <c r="J43" s="55"/>
      <c r="K43" s="52"/>
      <c r="L43" s="33"/>
      <c r="M43" s="33"/>
    </row>
    <row r="44" spans="1:13" ht="45" customHeight="1" x14ac:dyDescent="0.25">
      <c r="A44" s="44"/>
      <c r="B44" s="45"/>
      <c r="C44" s="44"/>
      <c r="D44" s="45"/>
      <c r="E44" s="37"/>
      <c r="F44" s="37"/>
      <c r="G44" s="48"/>
      <c r="H44" s="53" t="s">
        <v>16</v>
      </c>
      <c r="I44" s="53"/>
      <c r="J44" s="10">
        <f>K44+L44+M44</f>
        <v>4021</v>
      </c>
      <c r="K44" s="11">
        <v>1215</v>
      </c>
      <c r="L44" s="11">
        <v>1336</v>
      </c>
      <c r="M44" s="11">
        <v>1470</v>
      </c>
    </row>
    <row r="45" spans="1:13" ht="28.5" customHeight="1" x14ac:dyDescent="0.25">
      <c r="A45" s="44"/>
      <c r="B45" s="45"/>
      <c r="C45" s="44"/>
      <c r="D45" s="45"/>
      <c r="E45" s="37" t="s">
        <v>28</v>
      </c>
      <c r="F45" s="37"/>
      <c r="G45" s="48" t="s">
        <v>44</v>
      </c>
      <c r="H45" s="53" t="s">
        <v>12</v>
      </c>
      <c r="I45" s="53"/>
      <c r="J45" s="54">
        <f>K45+L45+M45</f>
        <v>0</v>
      </c>
      <c r="K45" s="52">
        <v>0</v>
      </c>
      <c r="L45" s="32">
        <v>0</v>
      </c>
      <c r="M45" s="32">
        <v>0</v>
      </c>
    </row>
    <row r="46" spans="1:13" ht="9" customHeight="1" x14ac:dyDescent="0.25">
      <c r="A46" s="44"/>
      <c r="B46" s="45"/>
      <c r="C46" s="44"/>
      <c r="D46" s="45"/>
      <c r="E46" s="37"/>
      <c r="F46" s="37"/>
      <c r="G46" s="48"/>
      <c r="H46" s="53"/>
      <c r="I46" s="53"/>
      <c r="J46" s="55"/>
      <c r="K46" s="52"/>
      <c r="L46" s="33"/>
      <c r="M46" s="33"/>
    </row>
    <row r="47" spans="1:13" ht="45" customHeight="1" x14ac:dyDescent="0.25">
      <c r="A47" s="44"/>
      <c r="B47" s="45"/>
      <c r="C47" s="44"/>
      <c r="D47" s="45"/>
      <c r="E47" s="37"/>
      <c r="F47" s="37"/>
      <c r="G47" s="48"/>
      <c r="H47" s="53" t="s">
        <v>16</v>
      </c>
      <c r="I47" s="53"/>
      <c r="J47" s="10">
        <f>K47+L47+M47</f>
        <v>132</v>
      </c>
      <c r="K47" s="22">
        <v>40</v>
      </c>
      <c r="L47" s="22">
        <v>44</v>
      </c>
      <c r="M47" s="22">
        <v>48</v>
      </c>
    </row>
    <row r="48" spans="1:13" ht="45" customHeight="1" x14ac:dyDescent="0.25">
      <c r="A48" s="44"/>
      <c r="B48" s="45"/>
      <c r="C48" s="44"/>
      <c r="D48" s="45"/>
      <c r="E48" s="37" t="s">
        <v>26</v>
      </c>
      <c r="F48" s="37"/>
      <c r="G48" s="48" t="s">
        <v>44</v>
      </c>
      <c r="H48" s="53" t="s">
        <v>12</v>
      </c>
      <c r="I48" s="53"/>
      <c r="J48" s="10">
        <f>K48+L48+M48</f>
        <v>13273</v>
      </c>
      <c r="K48" s="11">
        <v>4010</v>
      </c>
      <c r="L48" s="11">
        <v>4411</v>
      </c>
      <c r="M48" s="11">
        <v>4852</v>
      </c>
    </row>
    <row r="49" spans="1:13" ht="45" customHeight="1" x14ac:dyDescent="0.25">
      <c r="A49" s="44"/>
      <c r="B49" s="45"/>
      <c r="C49" s="44"/>
      <c r="D49" s="45"/>
      <c r="E49" s="37"/>
      <c r="F49" s="37"/>
      <c r="G49" s="48"/>
      <c r="H49" s="53" t="s">
        <v>16</v>
      </c>
      <c r="I49" s="53"/>
      <c r="J49" s="10">
        <f>K49+L49+M49</f>
        <v>0</v>
      </c>
      <c r="K49" s="11">
        <v>0</v>
      </c>
      <c r="L49" s="11">
        <v>0</v>
      </c>
      <c r="M49" s="11">
        <v>0</v>
      </c>
    </row>
    <row r="50" spans="1:13" ht="28.5" customHeight="1" x14ac:dyDescent="0.25">
      <c r="A50" s="44"/>
      <c r="B50" s="45"/>
      <c r="C50" s="44"/>
      <c r="D50" s="45"/>
      <c r="E50" s="37" t="s">
        <v>29</v>
      </c>
      <c r="F50" s="37"/>
      <c r="G50" s="48" t="s">
        <v>78</v>
      </c>
      <c r="H50" s="53" t="s">
        <v>12</v>
      </c>
      <c r="I50" s="53"/>
      <c r="J50" s="54">
        <f>K50+L50+M50</f>
        <v>0</v>
      </c>
      <c r="K50" s="52">
        <v>0</v>
      </c>
      <c r="L50" s="32">
        <v>0</v>
      </c>
      <c r="M50" s="32">
        <v>0</v>
      </c>
    </row>
    <row r="51" spans="1:13" ht="17.25" customHeight="1" x14ac:dyDescent="0.25">
      <c r="A51" s="44"/>
      <c r="B51" s="45"/>
      <c r="C51" s="44"/>
      <c r="D51" s="45"/>
      <c r="E51" s="37"/>
      <c r="F51" s="37"/>
      <c r="G51" s="48"/>
      <c r="H51" s="53"/>
      <c r="I51" s="53"/>
      <c r="J51" s="55"/>
      <c r="K51" s="52"/>
      <c r="L51" s="33"/>
      <c r="M51" s="33"/>
    </row>
    <row r="52" spans="1:13" ht="45" customHeight="1" x14ac:dyDescent="0.25">
      <c r="A52" s="44"/>
      <c r="B52" s="45"/>
      <c r="C52" s="44"/>
      <c r="D52" s="45"/>
      <c r="E52" s="37"/>
      <c r="F52" s="37"/>
      <c r="G52" s="48"/>
      <c r="H52" s="53" t="s">
        <v>16</v>
      </c>
      <c r="I52" s="53"/>
      <c r="J52" s="10">
        <f>K52+L52+M52</f>
        <v>195</v>
      </c>
      <c r="K52" s="22">
        <v>59</v>
      </c>
      <c r="L52" s="22">
        <v>65</v>
      </c>
      <c r="M52" s="22">
        <v>71</v>
      </c>
    </row>
    <row r="53" spans="1:13" ht="21" customHeight="1" x14ac:dyDescent="0.25">
      <c r="A53" s="44"/>
      <c r="B53" s="45"/>
      <c r="C53" s="44"/>
      <c r="D53" s="45"/>
      <c r="E53" s="37" t="s">
        <v>31</v>
      </c>
      <c r="F53" s="37"/>
      <c r="G53" s="48" t="s">
        <v>78</v>
      </c>
      <c r="H53" s="53" t="s">
        <v>12</v>
      </c>
      <c r="I53" s="53"/>
      <c r="J53" s="54">
        <f>K53+L53+M53</f>
        <v>0</v>
      </c>
      <c r="K53" s="52">
        <v>0</v>
      </c>
      <c r="L53" s="32">
        <v>0</v>
      </c>
      <c r="M53" s="32">
        <v>0</v>
      </c>
    </row>
    <row r="54" spans="1:13" ht="22.5" customHeight="1" x14ac:dyDescent="0.25">
      <c r="A54" s="44"/>
      <c r="B54" s="45"/>
      <c r="C54" s="44"/>
      <c r="D54" s="45"/>
      <c r="E54" s="37"/>
      <c r="F54" s="37"/>
      <c r="G54" s="48"/>
      <c r="H54" s="53"/>
      <c r="I54" s="53"/>
      <c r="J54" s="55"/>
      <c r="K54" s="52"/>
      <c r="L54" s="33"/>
      <c r="M54" s="33"/>
    </row>
    <row r="55" spans="1:13" ht="45" customHeight="1" x14ac:dyDescent="0.25">
      <c r="A55" s="91"/>
      <c r="B55" s="93"/>
      <c r="C55" s="91"/>
      <c r="D55" s="93"/>
      <c r="E55" s="37"/>
      <c r="F55" s="37"/>
      <c r="G55" s="48"/>
      <c r="H55" s="53" t="s">
        <v>16</v>
      </c>
      <c r="I55" s="53"/>
      <c r="J55" s="10">
        <f>K55+L55+M55</f>
        <v>530</v>
      </c>
      <c r="K55" s="11">
        <v>160</v>
      </c>
      <c r="L55" s="11">
        <v>176</v>
      </c>
      <c r="M55" s="11">
        <v>194</v>
      </c>
    </row>
    <row r="56" spans="1:13" ht="27.75" customHeight="1" x14ac:dyDescent="0.25">
      <c r="A56" s="49" t="s">
        <v>32</v>
      </c>
      <c r="B56" s="49"/>
      <c r="C56" s="49"/>
      <c r="D56" s="49"/>
      <c r="E56" s="49"/>
      <c r="F56" s="49"/>
      <c r="G56" s="49"/>
      <c r="H56" s="49"/>
      <c r="I56" s="49"/>
      <c r="J56" s="10">
        <f>J57+J58</f>
        <v>192226</v>
      </c>
      <c r="K56" s="20">
        <f t="shared" ref="K56:M56" si="5">K57+K58</f>
        <v>58189</v>
      </c>
      <c r="L56" s="20">
        <f t="shared" si="5"/>
        <v>64388</v>
      </c>
      <c r="M56" s="20">
        <f t="shared" si="5"/>
        <v>69649</v>
      </c>
    </row>
    <row r="57" spans="1:13" ht="44.25" customHeight="1" x14ac:dyDescent="0.25">
      <c r="A57" s="88" t="s">
        <v>33</v>
      </c>
      <c r="B57" s="89"/>
      <c r="C57" s="89"/>
      <c r="D57" s="89"/>
      <c r="E57" s="89"/>
      <c r="F57" s="89"/>
      <c r="G57" s="90"/>
      <c r="H57" s="56" t="s">
        <v>12</v>
      </c>
      <c r="I57" s="56"/>
      <c r="J57" s="10">
        <f t="shared" ref="J57" si="6">K57+L57+M57</f>
        <v>22614</v>
      </c>
      <c r="K57" s="10">
        <f>K30+K33+K42+K45+K48+K50+K36+K53+K39+K28</f>
        <v>6371</v>
      </c>
      <c r="L57" s="10">
        <f t="shared" ref="L57" si="7">L30+L33+L42+L45+L48+L50+L36+L53+L39+L28</f>
        <v>7608</v>
      </c>
      <c r="M57" s="10">
        <f>M30+M33+M42+M45+M48+M50+M36+M53+M39+M28</f>
        <v>8635</v>
      </c>
    </row>
    <row r="58" spans="1:13" ht="44.25" customHeight="1" x14ac:dyDescent="0.25">
      <c r="A58" s="91"/>
      <c r="B58" s="92"/>
      <c r="C58" s="92"/>
      <c r="D58" s="92"/>
      <c r="E58" s="92"/>
      <c r="F58" s="92"/>
      <c r="G58" s="93"/>
      <c r="H58" s="56" t="s">
        <v>16</v>
      </c>
      <c r="I58" s="56"/>
      <c r="J58" s="10">
        <f>K58+L58+M58</f>
        <v>169612</v>
      </c>
      <c r="K58" s="10">
        <f>K32+K35+K44+K47+K49+K52+K38+K55+K41+K29</f>
        <v>51818</v>
      </c>
      <c r="L58" s="10">
        <f t="shared" ref="L58:M58" si="8">L32+L35+L44+L47+L49+L52+L38+L55+L41+L29</f>
        <v>56780</v>
      </c>
      <c r="M58" s="10">
        <f t="shared" si="8"/>
        <v>61014</v>
      </c>
    </row>
    <row r="59" spans="1:13" ht="42.75" customHeight="1" x14ac:dyDescent="0.25">
      <c r="A59" s="44"/>
      <c r="B59" s="45"/>
      <c r="C59" s="44"/>
      <c r="D59" s="45"/>
      <c r="E59" s="34" t="s">
        <v>85</v>
      </c>
      <c r="F59" s="34"/>
      <c r="G59" s="39" t="s">
        <v>79</v>
      </c>
      <c r="H59" s="37" t="s">
        <v>12</v>
      </c>
      <c r="I59" s="37"/>
      <c r="J59" s="10">
        <f t="shared" ref="J59:J60" si="9">K59+L59+M59</f>
        <v>300</v>
      </c>
      <c r="K59" s="11">
        <v>300</v>
      </c>
      <c r="L59" s="11">
        <v>0</v>
      </c>
      <c r="M59" s="11">
        <v>0</v>
      </c>
    </row>
    <row r="60" spans="1:13" ht="42.75" customHeight="1" x14ac:dyDescent="0.25">
      <c r="A60" s="44"/>
      <c r="B60" s="45"/>
      <c r="C60" s="44"/>
      <c r="D60" s="45"/>
      <c r="E60" s="34"/>
      <c r="F60" s="34"/>
      <c r="G60" s="38"/>
      <c r="H60" s="37" t="s">
        <v>16</v>
      </c>
      <c r="I60" s="37"/>
      <c r="J60" s="10">
        <f t="shared" si="9"/>
        <v>0</v>
      </c>
      <c r="K60" s="11"/>
      <c r="L60" s="11"/>
      <c r="M60" s="11"/>
    </row>
    <row r="61" spans="1:13" ht="42.75" customHeight="1" x14ac:dyDescent="0.25">
      <c r="A61" s="44"/>
      <c r="B61" s="45"/>
      <c r="C61" s="44"/>
      <c r="D61" s="45"/>
      <c r="E61" s="34" t="s">
        <v>59</v>
      </c>
      <c r="F61" s="34"/>
      <c r="G61" s="39" t="s">
        <v>79</v>
      </c>
      <c r="H61" s="37" t="s">
        <v>12</v>
      </c>
      <c r="I61" s="37"/>
      <c r="J61" s="10">
        <f t="shared" ref="J61:J62" si="10">K61+L61+M61</f>
        <v>0</v>
      </c>
      <c r="K61" s="11"/>
      <c r="L61" s="11"/>
      <c r="M61" s="11"/>
    </row>
    <row r="62" spans="1:13" ht="42.75" customHeight="1" x14ac:dyDescent="0.25">
      <c r="A62" s="44"/>
      <c r="B62" s="45"/>
      <c r="C62" s="44"/>
      <c r="D62" s="45"/>
      <c r="E62" s="34"/>
      <c r="F62" s="34"/>
      <c r="G62" s="38"/>
      <c r="H62" s="37" t="s">
        <v>16</v>
      </c>
      <c r="I62" s="37"/>
      <c r="J62" s="10">
        <f t="shared" si="10"/>
        <v>150</v>
      </c>
      <c r="K62" s="11">
        <v>150</v>
      </c>
      <c r="L62" s="11">
        <v>0</v>
      </c>
      <c r="M62" s="11">
        <v>0</v>
      </c>
    </row>
    <row r="63" spans="1:13" ht="42.75" customHeight="1" x14ac:dyDescent="0.25">
      <c r="A63" s="44"/>
      <c r="B63" s="45"/>
      <c r="C63" s="44"/>
      <c r="D63" s="45"/>
      <c r="E63" s="34" t="s">
        <v>60</v>
      </c>
      <c r="F63" s="34"/>
      <c r="G63" s="39" t="s">
        <v>79</v>
      </c>
      <c r="H63" s="37" t="s">
        <v>12</v>
      </c>
      <c r="I63" s="37"/>
      <c r="J63" s="10">
        <f t="shared" ref="J63:J64" si="11">K63+L63+M63</f>
        <v>500</v>
      </c>
      <c r="K63" s="11">
        <v>500</v>
      </c>
      <c r="L63" s="11">
        <v>0</v>
      </c>
      <c r="M63" s="11">
        <v>0</v>
      </c>
    </row>
    <row r="64" spans="1:13" ht="42.75" customHeight="1" x14ac:dyDescent="0.25">
      <c r="A64" s="44"/>
      <c r="B64" s="45"/>
      <c r="C64" s="44"/>
      <c r="D64" s="45"/>
      <c r="E64" s="34"/>
      <c r="F64" s="34"/>
      <c r="G64" s="38"/>
      <c r="H64" s="37" t="s">
        <v>16</v>
      </c>
      <c r="I64" s="37"/>
      <c r="J64" s="10">
        <f t="shared" si="11"/>
        <v>0</v>
      </c>
      <c r="K64" s="11"/>
      <c r="L64" s="11"/>
      <c r="M64" s="11"/>
    </row>
    <row r="65" spans="1:13" ht="42.75" customHeight="1" x14ac:dyDescent="0.25">
      <c r="A65" s="44"/>
      <c r="B65" s="45"/>
      <c r="C65" s="44"/>
      <c r="D65" s="45"/>
      <c r="E65" s="34" t="s">
        <v>61</v>
      </c>
      <c r="F65" s="34"/>
      <c r="G65" s="39" t="s">
        <v>79</v>
      </c>
      <c r="H65" s="37" t="s">
        <v>12</v>
      </c>
      <c r="I65" s="37"/>
      <c r="J65" s="10">
        <f t="shared" ref="J65:J66" si="12">K65+L65+M65</f>
        <v>99</v>
      </c>
      <c r="K65" s="11">
        <v>99</v>
      </c>
      <c r="L65" s="11"/>
      <c r="M65" s="11"/>
    </row>
    <row r="66" spans="1:13" ht="42.75" customHeight="1" x14ac:dyDescent="0.25">
      <c r="A66" s="44"/>
      <c r="B66" s="45"/>
      <c r="C66" s="44"/>
      <c r="D66" s="45"/>
      <c r="E66" s="34"/>
      <c r="F66" s="34"/>
      <c r="G66" s="38"/>
      <c r="H66" s="37" t="s">
        <v>16</v>
      </c>
      <c r="I66" s="37"/>
      <c r="J66" s="10">
        <f t="shared" si="12"/>
        <v>0</v>
      </c>
      <c r="K66" s="29">
        <v>0</v>
      </c>
      <c r="L66" s="29">
        <v>0</v>
      </c>
      <c r="M66" s="29">
        <v>0</v>
      </c>
    </row>
    <row r="67" spans="1:13" ht="42.75" customHeight="1" x14ac:dyDescent="0.25">
      <c r="A67" s="44"/>
      <c r="B67" s="45"/>
      <c r="C67" s="44"/>
      <c r="D67" s="45"/>
      <c r="E67" s="40" t="s">
        <v>72</v>
      </c>
      <c r="F67" s="19"/>
      <c r="G67" s="39" t="s">
        <v>80</v>
      </c>
      <c r="H67" s="37" t="s">
        <v>12</v>
      </c>
      <c r="I67" s="37"/>
      <c r="J67" s="17">
        <f t="shared" ref="J67:J68" si="13">K67+L67+M67</f>
        <v>1200</v>
      </c>
      <c r="K67" s="16">
        <v>0</v>
      </c>
      <c r="L67" s="16">
        <v>1200</v>
      </c>
      <c r="M67" s="16">
        <v>0</v>
      </c>
    </row>
    <row r="68" spans="1:13" ht="42.75" customHeight="1" x14ac:dyDescent="0.25">
      <c r="A68" s="44"/>
      <c r="B68" s="45"/>
      <c r="C68" s="44"/>
      <c r="D68" s="45"/>
      <c r="E68" s="41"/>
      <c r="F68" s="19"/>
      <c r="G68" s="38"/>
      <c r="H68" s="37" t="s">
        <v>16</v>
      </c>
      <c r="I68" s="37"/>
      <c r="J68" s="17">
        <f t="shared" si="13"/>
        <v>0</v>
      </c>
      <c r="K68" s="16"/>
      <c r="L68" s="16"/>
      <c r="M68" s="16"/>
    </row>
    <row r="69" spans="1:13" ht="42.75" customHeight="1" x14ac:dyDescent="0.25">
      <c r="A69" s="44"/>
      <c r="B69" s="45"/>
      <c r="C69" s="44"/>
      <c r="D69" s="45"/>
      <c r="E69" s="34" t="s">
        <v>64</v>
      </c>
      <c r="F69" s="34"/>
      <c r="G69" s="39" t="s">
        <v>79</v>
      </c>
      <c r="H69" s="37" t="s">
        <v>12</v>
      </c>
      <c r="I69" s="37"/>
      <c r="J69" s="10">
        <f t="shared" ref="J69:J70" si="14">K69+L69+M69</f>
        <v>0</v>
      </c>
      <c r="K69" s="11">
        <v>0</v>
      </c>
      <c r="L69" s="11">
        <v>0</v>
      </c>
      <c r="M69" s="11">
        <v>0</v>
      </c>
    </row>
    <row r="70" spans="1:13" ht="42.75" customHeight="1" x14ac:dyDescent="0.25">
      <c r="A70" s="44"/>
      <c r="B70" s="45"/>
      <c r="C70" s="44"/>
      <c r="D70" s="45"/>
      <c r="E70" s="34"/>
      <c r="F70" s="34"/>
      <c r="G70" s="38"/>
      <c r="H70" s="37" t="s">
        <v>16</v>
      </c>
      <c r="I70" s="37"/>
      <c r="J70" s="10">
        <f t="shared" si="14"/>
        <v>500</v>
      </c>
      <c r="K70" s="11">
        <v>500</v>
      </c>
      <c r="L70" s="11"/>
      <c r="M70" s="11"/>
    </row>
    <row r="71" spans="1:13" ht="42.75" customHeight="1" x14ac:dyDescent="0.25">
      <c r="A71" s="44"/>
      <c r="B71" s="45"/>
      <c r="C71" s="44"/>
      <c r="D71" s="45"/>
      <c r="E71" s="34" t="s">
        <v>63</v>
      </c>
      <c r="F71" s="34"/>
      <c r="G71" s="39" t="s">
        <v>79</v>
      </c>
      <c r="H71" s="37" t="s">
        <v>12</v>
      </c>
      <c r="I71" s="37"/>
      <c r="J71" s="10">
        <f t="shared" ref="J71:J72" si="15">K71+L71+M71</f>
        <v>0</v>
      </c>
      <c r="K71" s="11">
        <v>0</v>
      </c>
      <c r="L71" s="11">
        <v>0</v>
      </c>
      <c r="M71" s="11">
        <v>0</v>
      </c>
    </row>
    <row r="72" spans="1:13" ht="42.75" customHeight="1" x14ac:dyDescent="0.25">
      <c r="A72" s="44"/>
      <c r="B72" s="45"/>
      <c r="C72" s="44"/>
      <c r="D72" s="45"/>
      <c r="E72" s="34"/>
      <c r="F72" s="34"/>
      <c r="G72" s="38"/>
      <c r="H72" s="37" t="s">
        <v>16</v>
      </c>
      <c r="I72" s="37"/>
      <c r="J72" s="10">
        <f t="shared" si="15"/>
        <v>114</v>
      </c>
      <c r="K72" s="11">
        <v>114</v>
      </c>
      <c r="L72" s="11"/>
      <c r="M72" s="11"/>
    </row>
    <row r="73" spans="1:13" ht="42.75" customHeight="1" x14ac:dyDescent="0.25">
      <c r="A73" s="44"/>
      <c r="B73" s="45"/>
      <c r="C73" s="44"/>
      <c r="D73" s="45"/>
      <c r="E73" s="34" t="s">
        <v>62</v>
      </c>
      <c r="F73" s="34"/>
      <c r="G73" s="39" t="s">
        <v>87</v>
      </c>
      <c r="H73" s="37" t="s">
        <v>12</v>
      </c>
      <c r="I73" s="37"/>
      <c r="J73" s="10">
        <f t="shared" ref="J73:J74" si="16">K73+L73+M73</f>
        <v>2000</v>
      </c>
      <c r="K73" s="11">
        <v>0</v>
      </c>
      <c r="L73" s="11">
        <v>2000</v>
      </c>
      <c r="M73" s="11">
        <v>0</v>
      </c>
    </row>
    <row r="74" spans="1:13" ht="42.75" customHeight="1" x14ac:dyDescent="0.25">
      <c r="A74" s="44"/>
      <c r="B74" s="45"/>
      <c r="C74" s="44"/>
      <c r="D74" s="45"/>
      <c r="E74" s="34"/>
      <c r="F74" s="34"/>
      <c r="G74" s="38"/>
      <c r="H74" s="37" t="s">
        <v>16</v>
      </c>
      <c r="I74" s="37"/>
      <c r="J74" s="10">
        <f t="shared" si="16"/>
        <v>0</v>
      </c>
      <c r="K74" s="11"/>
      <c r="L74" s="11"/>
      <c r="M74" s="11"/>
    </row>
    <row r="75" spans="1:13" ht="42.75" customHeight="1" x14ac:dyDescent="0.25">
      <c r="A75" s="44"/>
      <c r="B75" s="45"/>
      <c r="C75" s="44"/>
      <c r="D75" s="45"/>
      <c r="E75" s="34" t="s">
        <v>73</v>
      </c>
      <c r="F75" s="34"/>
      <c r="G75" s="39" t="s">
        <v>80</v>
      </c>
      <c r="H75" s="37" t="s">
        <v>12</v>
      </c>
      <c r="I75" s="37"/>
      <c r="J75" s="10">
        <f t="shared" ref="J75:J76" si="17">K75+L75+M75</f>
        <v>479</v>
      </c>
      <c r="K75" s="11">
        <v>0</v>
      </c>
      <c r="L75" s="11">
        <v>479</v>
      </c>
      <c r="M75" s="11">
        <v>0</v>
      </c>
    </row>
    <row r="76" spans="1:13" ht="42.75" customHeight="1" x14ac:dyDescent="0.25">
      <c r="A76" s="44"/>
      <c r="B76" s="45"/>
      <c r="C76" s="44"/>
      <c r="D76" s="45"/>
      <c r="E76" s="34"/>
      <c r="F76" s="34"/>
      <c r="G76" s="38"/>
      <c r="H76" s="37" t="s">
        <v>16</v>
      </c>
      <c r="I76" s="37"/>
      <c r="J76" s="10">
        <f t="shared" si="17"/>
        <v>0</v>
      </c>
      <c r="K76" s="11"/>
      <c r="L76" s="11"/>
      <c r="M76" s="11"/>
    </row>
    <row r="77" spans="1:13" ht="33.75" customHeight="1" x14ac:dyDescent="0.25">
      <c r="A77" s="44"/>
      <c r="B77" s="45"/>
      <c r="C77" s="44"/>
      <c r="D77" s="45"/>
      <c r="E77" s="34" t="s">
        <v>86</v>
      </c>
      <c r="F77" s="34"/>
      <c r="G77" s="39" t="s">
        <v>77</v>
      </c>
      <c r="H77" s="37" t="s">
        <v>12</v>
      </c>
      <c r="I77" s="37"/>
      <c r="J77" s="10">
        <f t="shared" ref="J77:J101" si="18">K77+L77+M77</f>
        <v>0</v>
      </c>
      <c r="K77" s="11"/>
      <c r="L77" s="11">
        <v>0</v>
      </c>
      <c r="M77" s="11">
        <v>0</v>
      </c>
    </row>
    <row r="78" spans="1:13" ht="99" customHeight="1" x14ac:dyDescent="0.25">
      <c r="A78" s="44"/>
      <c r="B78" s="45"/>
      <c r="C78" s="44"/>
      <c r="D78" s="45"/>
      <c r="E78" s="34"/>
      <c r="F78" s="34"/>
      <c r="G78" s="38"/>
      <c r="H78" s="37" t="s">
        <v>16</v>
      </c>
      <c r="I78" s="37"/>
      <c r="J78" s="10">
        <f t="shared" si="18"/>
        <v>150</v>
      </c>
      <c r="K78" s="11">
        <v>75</v>
      </c>
      <c r="L78" s="11">
        <v>75</v>
      </c>
      <c r="M78" s="11">
        <v>0</v>
      </c>
    </row>
    <row r="79" spans="1:13" ht="36.75" customHeight="1" x14ac:dyDescent="0.25">
      <c r="A79" s="44"/>
      <c r="B79" s="45"/>
      <c r="C79" s="44"/>
      <c r="D79" s="45"/>
      <c r="E79" s="34" t="s">
        <v>57</v>
      </c>
      <c r="F79" s="34"/>
      <c r="G79" s="38" t="s">
        <v>81</v>
      </c>
      <c r="H79" s="37" t="s">
        <v>12</v>
      </c>
      <c r="I79" s="37"/>
      <c r="J79" s="10">
        <f t="shared" ref="J79:J80" si="19">K79+L79+M79</f>
        <v>300</v>
      </c>
      <c r="K79" s="11">
        <v>0</v>
      </c>
      <c r="L79" s="11">
        <v>300</v>
      </c>
      <c r="M79" s="11">
        <v>0</v>
      </c>
    </row>
    <row r="80" spans="1:13" ht="42.75" customHeight="1" x14ac:dyDescent="0.25">
      <c r="A80" s="44"/>
      <c r="B80" s="45"/>
      <c r="C80" s="44"/>
      <c r="D80" s="45"/>
      <c r="E80" s="34"/>
      <c r="F80" s="34"/>
      <c r="G80" s="38"/>
      <c r="H80" s="37" t="s">
        <v>16</v>
      </c>
      <c r="I80" s="37"/>
      <c r="J80" s="10">
        <f t="shared" si="19"/>
        <v>0</v>
      </c>
      <c r="K80" s="11"/>
      <c r="L80" s="11"/>
      <c r="M80" s="11"/>
    </row>
    <row r="81" spans="1:13" ht="42.75" customHeight="1" x14ac:dyDescent="0.25">
      <c r="A81" s="44"/>
      <c r="B81" s="45"/>
      <c r="C81" s="44"/>
      <c r="D81" s="45"/>
      <c r="E81" s="34" t="s">
        <v>68</v>
      </c>
      <c r="F81" s="34"/>
      <c r="G81" s="38" t="s">
        <v>79</v>
      </c>
      <c r="H81" s="37" t="s">
        <v>12</v>
      </c>
      <c r="I81" s="37"/>
      <c r="J81" s="17">
        <v>0</v>
      </c>
      <c r="K81" s="16">
        <v>0</v>
      </c>
      <c r="L81" s="16">
        <v>0</v>
      </c>
      <c r="M81" s="16">
        <v>0</v>
      </c>
    </row>
    <row r="82" spans="1:13" ht="42.75" customHeight="1" x14ac:dyDescent="0.25">
      <c r="A82" s="44"/>
      <c r="B82" s="45"/>
      <c r="C82" s="44"/>
      <c r="D82" s="45"/>
      <c r="E82" s="34"/>
      <c r="F82" s="34"/>
      <c r="G82" s="38"/>
      <c r="H82" s="37" t="s">
        <v>16</v>
      </c>
      <c r="I82" s="37"/>
      <c r="J82" s="25">
        <f t="shared" ref="J82" si="20">K82+L82+M82</f>
        <v>100</v>
      </c>
      <c r="K82" s="24">
        <v>100</v>
      </c>
      <c r="L82" s="16">
        <v>0</v>
      </c>
      <c r="M82" s="16">
        <v>0</v>
      </c>
    </row>
    <row r="83" spans="1:13" ht="125.25" customHeight="1" x14ac:dyDescent="0.25">
      <c r="A83" s="44"/>
      <c r="B83" s="45"/>
      <c r="C83" s="44"/>
      <c r="D83" s="45"/>
      <c r="E83" s="34" t="s">
        <v>65</v>
      </c>
      <c r="F83" s="34"/>
      <c r="G83" s="51" t="s">
        <v>79</v>
      </c>
      <c r="H83" s="34" t="s">
        <v>69</v>
      </c>
      <c r="I83" s="34"/>
      <c r="J83" s="10">
        <f t="shared" si="18"/>
        <v>5356</v>
      </c>
      <c r="K83" s="18">
        <f>4821+535</f>
        <v>5356</v>
      </c>
      <c r="L83" s="18">
        <v>0</v>
      </c>
      <c r="M83" s="18">
        <v>0</v>
      </c>
    </row>
    <row r="84" spans="1:13" ht="69.75" customHeight="1" x14ac:dyDescent="0.25">
      <c r="A84" s="44"/>
      <c r="B84" s="45"/>
      <c r="C84" s="44"/>
      <c r="D84" s="45"/>
      <c r="E84" s="34"/>
      <c r="F84" s="34"/>
      <c r="G84" s="51"/>
      <c r="H84" s="37" t="s">
        <v>16</v>
      </c>
      <c r="I84" s="37"/>
      <c r="J84" s="10">
        <f t="shared" si="18"/>
        <v>0</v>
      </c>
      <c r="K84" s="11"/>
      <c r="L84" s="11"/>
      <c r="M84" s="11"/>
    </row>
    <row r="85" spans="1:13" ht="35.25" customHeight="1" x14ac:dyDescent="0.25">
      <c r="A85" s="44"/>
      <c r="B85" s="45"/>
      <c r="C85" s="44"/>
      <c r="D85" s="45"/>
      <c r="E85" s="34" t="s">
        <v>54</v>
      </c>
      <c r="F85" s="34"/>
      <c r="G85" s="35" t="s">
        <v>44</v>
      </c>
      <c r="H85" s="37" t="s">
        <v>12</v>
      </c>
      <c r="I85" s="37"/>
      <c r="J85" s="10">
        <f t="shared" si="18"/>
        <v>2000</v>
      </c>
      <c r="K85" s="11">
        <v>0</v>
      </c>
      <c r="L85" s="11">
        <v>1000</v>
      </c>
      <c r="M85" s="11">
        <v>1000</v>
      </c>
    </row>
    <row r="86" spans="1:13" ht="46.5" customHeight="1" x14ac:dyDescent="0.25">
      <c r="A86" s="44"/>
      <c r="B86" s="45"/>
      <c r="C86" s="44"/>
      <c r="D86" s="45"/>
      <c r="E86" s="34"/>
      <c r="F86" s="34"/>
      <c r="G86" s="36"/>
      <c r="H86" s="37" t="s">
        <v>16</v>
      </c>
      <c r="I86" s="37"/>
      <c r="J86" s="10">
        <f t="shared" si="18"/>
        <v>300</v>
      </c>
      <c r="K86" s="11">
        <v>300</v>
      </c>
      <c r="L86" s="11"/>
      <c r="M86" s="11"/>
    </row>
    <row r="87" spans="1:13" ht="29.25" customHeight="1" x14ac:dyDescent="0.25">
      <c r="A87" s="44"/>
      <c r="B87" s="45"/>
      <c r="C87" s="44"/>
      <c r="D87" s="45"/>
      <c r="E87" s="40" t="s">
        <v>55</v>
      </c>
      <c r="F87" s="14"/>
      <c r="G87" s="35" t="s">
        <v>82</v>
      </c>
      <c r="H87" s="37" t="s">
        <v>12</v>
      </c>
      <c r="I87" s="37"/>
      <c r="J87" s="10">
        <f t="shared" si="18"/>
        <v>250</v>
      </c>
      <c r="K87" s="11">
        <v>0</v>
      </c>
      <c r="L87" s="11">
        <v>250</v>
      </c>
      <c r="M87" s="11">
        <v>0</v>
      </c>
    </row>
    <row r="88" spans="1:13" ht="38.25" customHeight="1" x14ac:dyDescent="0.25">
      <c r="A88" s="44"/>
      <c r="B88" s="45"/>
      <c r="C88" s="44"/>
      <c r="D88" s="45"/>
      <c r="E88" s="41"/>
      <c r="F88" s="14"/>
      <c r="G88" s="36"/>
      <c r="H88" s="37" t="s">
        <v>16</v>
      </c>
      <c r="I88" s="37"/>
      <c r="J88" s="10">
        <f t="shared" si="18"/>
        <v>0</v>
      </c>
      <c r="K88" s="11"/>
      <c r="L88" s="11"/>
      <c r="M88" s="11"/>
    </row>
    <row r="89" spans="1:13" ht="29.25" customHeight="1" x14ac:dyDescent="0.25">
      <c r="A89" s="44"/>
      <c r="B89" s="45"/>
      <c r="C89" s="44"/>
      <c r="D89" s="45"/>
      <c r="E89" s="40" t="s">
        <v>56</v>
      </c>
      <c r="F89" s="14"/>
      <c r="G89" s="35" t="s">
        <v>79</v>
      </c>
      <c r="H89" s="37" t="s">
        <v>12</v>
      </c>
      <c r="I89" s="37"/>
      <c r="J89" s="10">
        <f t="shared" ref="J89:J93" si="21">K89+L89+M89</f>
        <v>250</v>
      </c>
      <c r="K89" s="11">
        <v>250</v>
      </c>
      <c r="L89" s="11">
        <v>0</v>
      </c>
      <c r="M89" s="11">
        <v>0</v>
      </c>
    </row>
    <row r="90" spans="1:13" ht="41.25" customHeight="1" x14ac:dyDescent="0.25">
      <c r="A90" s="44"/>
      <c r="B90" s="45"/>
      <c r="C90" s="44"/>
      <c r="D90" s="45"/>
      <c r="E90" s="41"/>
      <c r="F90" s="14"/>
      <c r="G90" s="36"/>
      <c r="H90" s="37" t="s">
        <v>16</v>
      </c>
      <c r="I90" s="37"/>
      <c r="J90" s="10">
        <f t="shared" si="21"/>
        <v>0</v>
      </c>
      <c r="K90" s="11"/>
      <c r="L90" s="11"/>
      <c r="M90" s="11"/>
    </row>
    <row r="91" spans="1:13" ht="41.25" customHeight="1" x14ac:dyDescent="0.25">
      <c r="A91" s="44"/>
      <c r="B91" s="45"/>
      <c r="C91" s="44"/>
      <c r="D91" s="45"/>
      <c r="E91" s="34" t="s">
        <v>76</v>
      </c>
      <c r="F91" s="34"/>
      <c r="G91" s="35" t="s">
        <v>83</v>
      </c>
      <c r="H91" s="37" t="s">
        <v>12</v>
      </c>
      <c r="I91" s="37"/>
      <c r="J91" s="17">
        <f t="shared" ref="J91" si="22">K91+L91+M91</f>
        <v>1050</v>
      </c>
      <c r="K91" s="18">
        <v>0</v>
      </c>
      <c r="L91" s="18">
        <v>700</v>
      </c>
      <c r="M91" s="18">
        <v>350</v>
      </c>
    </row>
    <row r="92" spans="1:13" ht="68.25" customHeight="1" x14ac:dyDescent="0.25">
      <c r="A92" s="44"/>
      <c r="B92" s="45"/>
      <c r="C92" s="44"/>
      <c r="D92" s="45"/>
      <c r="E92" s="34"/>
      <c r="F92" s="34"/>
      <c r="G92" s="36"/>
      <c r="H92" s="37" t="s">
        <v>16</v>
      </c>
      <c r="I92" s="37"/>
      <c r="J92" s="17">
        <f>K92+L92+M92</f>
        <v>0</v>
      </c>
      <c r="K92" s="16"/>
      <c r="L92" s="16"/>
      <c r="M92" s="16"/>
    </row>
    <row r="93" spans="1:13" ht="41.25" customHeight="1" x14ac:dyDescent="0.25">
      <c r="A93" s="44"/>
      <c r="B93" s="45"/>
      <c r="C93" s="44"/>
      <c r="D93" s="45"/>
      <c r="E93" s="34" t="s">
        <v>74</v>
      </c>
      <c r="F93" s="34"/>
      <c r="G93" s="35" t="s">
        <v>83</v>
      </c>
      <c r="H93" s="37" t="s">
        <v>12</v>
      </c>
      <c r="I93" s="37"/>
      <c r="J93" s="10">
        <f t="shared" si="21"/>
        <v>350</v>
      </c>
      <c r="K93" s="18">
        <v>0</v>
      </c>
      <c r="L93" s="18">
        <v>150</v>
      </c>
      <c r="M93" s="18">
        <v>200</v>
      </c>
    </row>
    <row r="94" spans="1:13" ht="41.25" customHeight="1" x14ac:dyDescent="0.25">
      <c r="A94" s="44"/>
      <c r="B94" s="45"/>
      <c r="C94" s="44"/>
      <c r="D94" s="45"/>
      <c r="E94" s="34"/>
      <c r="F94" s="34"/>
      <c r="G94" s="36"/>
      <c r="H94" s="37" t="s">
        <v>16</v>
      </c>
      <c r="I94" s="37"/>
      <c r="J94" s="10">
        <f>K94+L94+M94</f>
        <v>150</v>
      </c>
      <c r="K94" s="11">
        <v>50</v>
      </c>
      <c r="L94" s="11">
        <v>50</v>
      </c>
      <c r="M94" s="11">
        <v>50</v>
      </c>
    </row>
    <row r="95" spans="1:13" ht="41.25" customHeight="1" x14ac:dyDescent="0.25">
      <c r="A95" s="44"/>
      <c r="B95" s="45"/>
      <c r="C95" s="44"/>
      <c r="D95" s="45"/>
      <c r="E95" s="34" t="s">
        <v>75</v>
      </c>
      <c r="F95" s="42"/>
      <c r="G95" s="35" t="s">
        <v>83</v>
      </c>
      <c r="H95" s="37" t="s">
        <v>12</v>
      </c>
      <c r="I95" s="37"/>
      <c r="J95" s="17">
        <f t="shared" ref="J95" si="23">K95+L95+M95</f>
        <v>600</v>
      </c>
      <c r="K95" s="16">
        <v>200</v>
      </c>
      <c r="L95" s="16">
        <v>200</v>
      </c>
      <c r="M95" s="16">
        <v>200</v>
      </c>
    </row>
    <row r="96" spans="1:13" ht="41.25" customHeight="1" x14ac:dyDescent="0.25">
      <c r="A96" s="44"/>
      <c r="B96" s="45"/>
      <c r="C96" s="44"/>
      <c r="D96" s="45"/>
      <c r="E96" s="42"/>
      <c r="F96" s="42"/>
      <c r="G96" s="36"/>
      <c r="H96" s="37" t="s">
        <v>16</v>
      </c>
      <c r="I96" s="37"/>
      <c r="J96" s="17">
        <f>K96+L96+M96</f>
        <v>0</v>
      </c>
      <c r="K96" s="16"/>
      <c r="L96" s="16"/>
      <c r="M96" s="16"/>
    </row>
    <row r="97" spans="1:13" ht="41.25" customHeight="1" x14ac:dyDescent="0.25">
      <c r="A97" s="44"/>
      <c r="B97" s="45"/>
      <c r="C97" s="44"/>
      <c r="D97" s="45"/>
      <c r="E97" s="34" t="s">
        <v>67</v>
      </c>
      <c r="F97" s="42"/>
      <c r="G97" s="35" t="s">
        <v>83</v>
      </c>
      <c r="H97" s="37" t="s">
        <v>12</v>
      </c>
      <c r="I97" s="37"/>
      <c r="J97" s="17">
        <f t="shared" ref="J97" si="24">K97+L97+M97</f>
        <v>600</v>
      </c>
      <c r="K97" s="16">
        <v>200</v>
      </c>
      <c r="L97" s="16">
        <v>200</v>
      </c>
      <c r="M97" s="16">
        <v>200</v>
      </c>
    </row>
    <row r="98" spans="1:13" ht="41.25" customHeight="1" x14ac:dyDescent="0.25">
      <c r="A98" s="44"/>
      <c r="B98" s="45"/>
      <c r="C98" s="44"/>
      <c r="D98" s="45"/>
      <c r="E98" s="42"/>
      <c r="F98" s="42"/>
      <c r="G98" s="36"/>
      <c r="H98" s="37" t="s">
        <v>16</v>
      </c>
      <c r="I98" s="37"/>
      <c r="J98" s="17">
        <f>K98+L98+M98</f>
        <v>0</v>
      </c>
      <c r="K98" s="16"/>
      <c r="L98" s="16"/>
      <c r="M98" s="16"/>
    </row>
    <row r="99" spans="1:13" ht="41.25" customHeight="1" x14ac:dyDescent="0.25">
      <c r="A99" s="44"/>
      <c r="B99" s="45"/>
      <c r="C99" s="44"/>
      <c r="D99" s="45"/>
      <c r="E99" s="34" t="s">
        <v>66</v>
      </c>
      <c r="F99" s="42"/>
      <c r="G99" s="35" t="s">
        <v>83</v>
      </c>
      <c r="H99" s="37" t="s">
        <v>12</v>
      </c>
      <c r="I99" s="37"/>
      <c r="J99" s="17">
        <f t="shared" ref="J99" si="25">K99+L99+M99</f>
        <v>2205</v>
      </c>
      <c r="K99" s="16">
        <v>735</v>
      </c>
      <c r="L99" s="16">
        <v>735</v>
      </c>
      <c r="M99" s="16">
        <v>735</v>
      </c>
    </row>
    <row r="100" spans="1:13" ht="41.25" customHeight="1" x14ac:dyDescent="0.25">
      <c r="A100" s="44"/>
      <c r="B100" s="45"/>
      <c r="C100" s="44"/>
      <c r="D100" s="45"/>
      <c r="E100" s="42"/>
      <c r="F100" s="42"/>
      <c r="G100" s="36"/>
      <c r="H100" s="37" t="s">
        <v>16</v>
      </c>
      <c r="I100" s="37"/>
      <c r="J100" s="17">
        <f>K100+L100+M100</f>
        <v>0</v>
      </c>
      <c r="K100" s="16"/>
      <c r="L100" s="16"/>
      <c r="M100" s="16"/>
    </row>
    <row r="101" spans="1:13" ht="29.25" customHeight="1" x14ac:dyDescent="0.25">
      <c r="A101" s="44"/>
      <c r="B101" s="45"/>
      <c r="C101" s="44"/>
      <c r="D101" s="45"/>
      <c r="E101" s="34" t="s">
        <v>58</v>
      </c>
      <c r="F101" s="42"/>
      <c r="G101" s="35" t="s">
        <v>84</v>
      </c>
      <c r="H101" s="37" t="s">
        <v>12</v>
      </c>
      <c r="I101" s="37"/>
      <c r="J101" s="10">
        <f t="shared" si="18"/>
        <v>500</v>
      </c>
      <c r="K101" s="11">
        <v>0</v>
      </c>
      <c r="L101" s="11">
        <v>0</v>
      </c>
      <c r="M101" s="11">
        <v>500</v>
      </c>
    </row>
    <row r="102" spans="1:13" ht="38.25" customHeight="1" x14ac:dyDescent="0.25">
      <c r="A102" s="44"/>
      <c r="B102" s="45"/>
      <c r="C102" s="44"/>
      <c r="D102" s="45"/>
      <c r="E102" s="42"/>
      <c r="F102" s="42"/>
      <c r="G102" s="36"/>
      <c r="H102" s="37" t="s">
        <v>16</v>
      </c>
      <c r="I102" s="37"/>
      <c r="J102" s="10">
        <f>K102+L102+M102</f>
        <v>0</v>
      </c>
      <c r="K102" s="11"/>
      <c r="L102" s="11"/>
      <c r="M102" s="11"/>
    </row>
    <row r="103" spans="1:13" ht="20.25" x14ac:dyDescent="0.25">
      <c r="A103" s="49" t="s">
        <v>34</v>
      </c>
      <c r="B103" s="49"/>
      <c r="C103" s="49"/>
      <c r="D103" s="49"/>
      <c r="E103" s="49"/>
      <c r="F103" s="49"/>
      <c r="G103" s="49"/>
      <c r="H103" s="49"/>
      <c r="I103" s="49"/>
      <c r="J103" s="10">
        <f>SUM(J59:J102)</f>
        <v>19503</v>
      </c>
      <c r="K103" s="17">
        <f>SUM(K59:K102)</f>
        <v>8929</v>
      </c>
      <c r="L103" s="17">
        <f>SUM(L59:L102)</f>
        <v>7339</v>
      </c>
      <c r="M103" s="17">
        <f>SUM(M59:M102)</f>
        <v>3235</v>
      </c>
    </row>
    <row r="104" spans="1:13" ht="42.75" customHeight="1" x14ac:dyDescent="0.25">
      <c r="A104" s="49" t="s">
        <v>33</v>
      </c>
      <c r="B104" s="49"/>
      <c r="C104" s="49"/>
      <c r="D104" s="49"/>
      <c r="E104" s="49"/>
      <c r="F104" s="49"/>
      <c r="G104" s="49"/>
      <c r="H104" s="49"/>
      <c r="I104" s="15" t="s">
        <v>12</v>
      </c>
      <c r="J104" s="17">
        <f>J101+J93+J89+J87+J85+J83+J79+J77+J75+J73+J71+J69+J65+J63+J61+J59+J99+J97+J95+J91+J81+J67</f>
        <v>18039</v>
      </c>
      <c r="K104" s="30">
        <f t="shared" ref="K104:M104" si="26">K101+K93+K89+K87+K85+K83+K79+K77+K75+K73+K71+K69+K65+K63+K61+K59+K99+K97+K95+K91+K81+K67</f>
        <v>7640</v>
      </c>
      <c r="L104" s="30">
        <f t="shared" si="26"/>
        <v>7214</v>
      </c>
      <c r="M104" s="31">
        <f t="shared" si="26"/>
        <v>3185</v>
      </c>
    </row>
    <row r="105" spans="1:13" ht="39" customHeight="1" x14ac:dyDescent="0.25">
      <c r="A105" s="50"/>
      <c r="B105" s="50"/>
      <c r="C105" s="50"/>
      <c r="D105" s="50"/>
      <c r="E105" s="50"/>
      <c r="F105" s="50"/>
      <c r="G105" s="50"/>
      <c r="H105" s="50"/>
      <c r="I105" s="15" t="s">
        <v>16</v>
      </c>
      <c r="J105" s="17">
        <f>J102+J94+J90+J88+J86+J84+J80+J78+J76+J74+J72+J70+J66+J64+J62+J60+J100+J98+J96+J92+J82+J68</f>
        <v>1464</v>
      </c>
      <c r="K105" s="31">
        <f t="shared" ref="K105:M105" si="27">K102+K94+K90+K88+K86+K84+K80+K78+K76+K74+K72+K70+K66+K64+K62+K60+K100+K98+K96+K92+K82+K68</f>
        <v>1289</v>
      </c>
      <c r="L105" s="31">
        <f t="shared" si="27"/>
        <v>125</v>
      </c>
      <c r="M105" s="31">
        <f t="shared" si="27"/>
        <v>50</v>
      </c>
    </row>
    <row r="106" spans="1:13" ht="20.25" x14ac:dyDescent="0.25">
      <c r="A106" s="49" t="s">
        <v>35</v>
      </c>
      <c r="B106" s="49"/>
      <c r="C106" s="49"/>
      <c r="D106" s="49"/>
      <c r="E106" s="49"/>
      <c r="F106" s="49"/>
      <c r="G106" s="49"/>
      <c r="H106" s="49"/>
      <c r="I106" s="49"/>
      <c r="J106" s="10">
        <f t="shared" ref="J106:M108" si="28">J103+J56</f>
        <v>211729</v>
      </c>
      <c r="K106" s="10">
        <f t="shared" si="28"/>
        <v>67118</v>
      </c>
      <c r="L106" s="10">
        <f t="shared" si="28"/>
        <v>71727</v>
      </c>
      <c r="M106" s="10">
        <f t="shared" si="28"/>
        <v>72884</v>
      </c>
    </row>
    <row r="107" spans="1:13" ht="35.25" customHeight="1" x14ac:dyDescent="0.25">
      <c r="A107" s="49" t="s">
        <v>33</v>
      </c>
      <c r="B107" s="49"/>
      <c r="C107" s="49"/>
      <c r="D107" s="49"/>
      <c r="E107" s="49"/>
      <c r="F107" s="49"/>
      <c r="G107" s="49"/>
      <c r="H107" s="49"/>
      <c r="I107" s="15" t="s">
        <v>12</v>
      </c>
      <c r="J107" s="10">
        <f t="shared" si="28"/>
        <v>40653</v>
      </c>
      <c r="K107" s="10">
        <f t="shared" si="28"/>
        <v>14011</v>
      </c>
      <c r="L107" s="10">
        <f t="shared" si="28"/>
        <v>14822</v>
      </c>
      <c r="M107" s="10">
        <f t="shared" si="28"/>
        <v>11820</v>
      </c>
    </row>
    <row r="108" spans="1:13" ht="39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15" t="s">
        <v>16</v>
      </c>
      <c r="J108" s="10">
        <f t="shared" si="28"/>
        <v>171076</v>
      </c>
      <c r="K108" s="10">
        <f t="shared" si="28"/>
        <v>53107</v>
      </c>
      <c r="L108" s="10">
        <f t="shared" si="28"/>
        <v>56905</v>
      </c>
      <c r="M108" s="10">
        <f t="shared" si="28"/>
        <v>61064</v>
      </c>
    </row>
    <row r="109" spans="1:13" ht="18.60000000000000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8.75" x14ac:dyDescent="0.3">
      <c r="A110" s="43" t="s">
        <v>36</v>
      </c>
      <c r="B110" s="43"/>
      <c r="C110" s="43"/>
      <c r="D110" s="43"/>
      <c r="E110" s="43"/>
      <c r="F110" s="43"/>
      <c r="G110" s="4"/>
      <c r="H110" s="4"/>
      <c r="I110" s="4"/>
      <c r="J110" s="4"/>
      <c r="K110" s="4"/>
      <c r="L110" s="4"/>
      <c r="M110" s="4"/>
    </row>
    <row r="111" spans="1:13" ht="18.75" x14ac:dyDescent="0.3">
      <c r="A111" s="43" t="s">
        <v>47</v>
      </c>
      <c r="B111" s="43"/>
      <c r="C111" s="43"/>
      <c r="D111" s="43"/>
      <c r="E111" s="43"/>
      <c r="F111" s="43"/>
      <c r="G111" s="4"/>
      <c r="H111" s="4"/>
      <c r="I111" s="4"/>
      <c r="J111" s="4"/>
      <c r="K111" s="4"/>
      <c r="L111" s="4"/>
      <c r="M111" s="4"/>
    </row>
    <row r="112" spans="1:13" ht="18.75" x14ac:dyDescent="0.3">
      <c r="A112" s="2" t="s">
        <v>48</v>
      </c>
      <c r="B112" s="2"/>
      <c r="C112" s="2"/>
      <c r="D112" s="2"/>
      <c r="E112" s="2"/>
      <c r="F112" s="2"/>
      <c r="G112" s="4"/>
      <c r="H112" s="1" t="s">
        <v>38</v>
      </c>
      <c r="I112" s="4"/>
      <c r="J112" s="4"/>
      <c r="K112" s="3"/>
      <c r="L112" s="4"/>
      <c r="M112" s="4"/>
    </row>
    <row r="121" spans="1:2" ht="17.45" x14ac:dyDescent="0.35">
      <c r="A121" s="1"/>
      <c r="B121" s="1" t="s">
        <v>37</v>
      </c>
    </row>
  </sheetData>
  <mergeCells count="243">
    <mergeCell ref="H58:I58"/>
    <mergeCell ref="H55:I55"/>
    <mergeCell ref="A56:I56"/>
    <mergeCell ref="H57:I57"/>
    <mergeCell ref="G53:G55"/>
    <mergeCell ref="A57:G58"/>
    <mergeCell ref="E28:F29"/>
    <mergeCell ref="G28:G29"/>
    <mergeCell ref="H28:I28"/>
    <mergeCell ref="H29:I29"/>
    <mergeCell ref="H33:I34"/>
    <mergeCell ref="H47:I47"/>
    <mergeCell ref="E48:F49"/>
    <mergeCell ref="E53:F55"/>
    <mergeCell ref="H53:I54"/>
    <mergeCell ref="H35:I35"/>
    <mergeCell ref="H32:I32"/>
    <mergeCell ref="E33:F35"/>
    <mergeCell ref="M39:M40"/>
    <mergeCell ref="B23:C23"/>
    <mergeCell ref="D23:E23"/>
    <mergeCell ref="F23:G23"/>
    <mergeCell ref="A25:G26"/>
    <mergeCell ref="A21:A22"/>
    <mergeCell ref="B21:C22"/>
    <mergeCell ref="H21:I22"/>
    <mergeCell ref="J21:J22"/>
    <mergeCell ref="K21:K22"/>
    <mergeCell ref="L21:L22"/>
    <mergeCell ref="F21:G22"/>
    <mergeCell ref="A24:I24"/>
    <mergeCell ref="H25:I25"/>
    <mergeCell ref="A28:B55"/>
    <mergeCell ref="C28:D55"/>
    <mergeCell ref="A27:G27"/>
    <mergeCell ref="E30:F32"/>
    <mergeCell ref="J50:J51"/>
    <mergeCell ref="K50:K51"/>
    <mergeCell ref="L50:L51"/>
    <mergeCell ref="G50:G52"/>
    <mergeCell ref="H38:I38"/>
    <mergeCell ref="H23:I23"/>
    <mergeCell ref="J53:J54"/>
    <mergeCell ref="K53:K54"/>
    <mergeCell ref="L53:L54"/>
    <mergeCell ref="G36:G38"/>
    <mergeCell ref="H52:I52"/>
    <mergeCell ref="E36:F38"/>
    <mergeCell ref="H36:I37"/>
    <mergeCell ref="J36:J37"/>
    <mergeCell ref="K36:K37"/>
    <mergeCell ref="H50:I51"/>
    <mergeCell ref="E50:F52"/>
    <mergeCell ref="H48:I48"/>
    <mergeCell ref="H49:I49"/>
    <mergeCell ref="H44:I44"/>
    <mergeCell ref="E42:F44"/>
    <mergeCell ref="H42:I43"/>
    <mergeCell ref="L36:L37"/>
    <mergeCell ref="G39:G41"/>
    <mergeCell ref="E45:F47"/>
    <mergeCell ref="H45:I46"/>
    <mergeCell ref="H39:I40"/>
    <mergeCell ref="H41:I41"/>
    <mergeCell ref="E39:F41"/>
    <mergeCell ref="I1:M1"/>
    <mergeCell ref="I2:M2"/>
    <mergeCell ref="K4:L4"/>
    <mergeCell ref="A5:L5"/>
    <mergeCell ref="B13:C13"/>
    <mergeCell ref="D13:E13"/>
    <mergeCell ref="F13:G13"/>
    <mergeCell ref="H13:I13"/>
    <mergeCell ref="A10:A12"/>
    <mergeCell ref="B10:C12"/>
    <mergeCell ref="D10:E12"/>
    <mergeCell ref="F10:G12"/>
    <mergeCell ref="H10:I12"/>
    <mergeCell ref="J11:J12"/>
    <mergeCell ref="J10:M10"/>
    <mergeCell ref="A6:L6"/>
    <mergeCell ref="A7:L7"/>
    <mergeCell ref="A8:L8"/>
    <mergeCell ref="I3:M3"/>
    <mergeCell ref="L30:L31"/>
    <mergeCell ref="F19:G20"/>
    <mergeCell ref="K15:K16"/>
    <mergeCell ref="L15:L16"/>
    <mergeCell ref="A19:A20"/>
    <mergeCell ref="B19:C20"/>
    <mergeCell ref="D19:E20"/>
    <mergeCell ref="H19:I20"/>
    <mergeCell ref="L17:L18"/>
    <mergeCell ref="L19:L20"/>
    <mergeCell ref="H30:I31"/>
    <mergeCell ref="J30:J31"/>
    <mergeCell ref="K30:K31"/>
    <mergeCell ref="H26:I26"/>
    <mergeCell ref="B14:G14"/>
    <mergeCell ref="H14:I14"/>
    <mergeCell ref="A15:A16"/>
    <mergeCell ref="B15:C16"/>
    <mergeCell ref="D15:E16"/>
    <mergeCell ref="H15:I16"/>
    <mergeCell ref="J15:J16"/>
    <mergeCell ref="K19:K20"/>
    <mergeCell ref="A17:A18"/>
    <mergeCell ref="B17:C18"/>
    <mergeCell ref="D17:E18"/>
    <mergeCell ref="G17:G18"/>
    <mergeCell ref="H17:I18"/>
    <mergeCell ref="J17:J18"/>
    <mergeCell ref="K17:K18"/>
    <mergeCell ref="F15:G16"/>
    <mergeCell ref="M15:M16"/>
    <mergeCell ref="M19:M20"/>
    <mergeCell ref="M21:M22"/>
    <mergeCell ref="M30:M31"/>
    <mergeCell ref="M33:M34"/>
    <mergeCell ref="D21:E22"/>
    <mergeCell ref="G30:G32"/>
    <mergeCell ref="G33:G35"/>
    <mergeCell ref="G45:G47"/>
    <mergeCell ref="G42:G44"/>
    <mergeCell ref="J45:J46"/>
    <mergeCell ref="K45:K46"/>
    <mergeCell ref="H27:I27"/>
    <mergeCell ref="L45:L46"/>
    <mergeCell ref="J42:J43"/>
    <mergeCell ref="K42:K43"/>
    <mergeCell ref="L42:L43"/>
    <mergeCell ref="J33:J34"/>
    <mergeCell ref="K33:K34"/>
    <mergeCell ref="L33:L34"/>
    <mergeCell ref="K39:K40"/>
    <mergeCell ref="J39:J40"/>
    <mergeCell ref="L39:L40"/>
    <mergeCell ref="J19:J20"/>
    <mergeCell ref="M42:M43"/>
    <mergeCell ref="M45:M46"/>
    <mergeCell ref="M50:M51"/>
    <mergeCell ref="M36:M37"/>
    <mergeCell ref="M53:M54"/>
    <mergeCell ref="G48:G49"/>
    <mergeCell ref="A107:H107"/>
    <mergeCell ref="A108:H108"/>
    <mergeCell ref="A105:H105"/>
    <mergeCell ref="A106:I106"/>
    <mergeCell ref="A103:I103"/>
    <mergeCell ref="A104:H104"/>
    <mergeCell ref="E83:F84"/>
    <mergeCell ref="G83:G84"/>
    <mergeCell ref="H83:I83"/>
    <mergeCell ref="H84:I84"/>
    <mergeCell ref="H87:I87"/>
    <mergeCell ref="H88:I88"/>
    <mergeCell ref="E87:E88"/>
    <mergeCell ref="H89:I89"/>
    <mergeCell ref="H90:I90"/>
    <mergeCell ref="E89:E90"/>
    <mergeCell ref="E79:F80"/>
    <mergeCell ref="G79:G80"/>
    <mergeCell ref="A110:F110"/>
    <mergeCell ref="A111:F111"/>
    <mergeCell ref="H79:I79"/>
    <mergeCell ref="C59:D102"/>
    <mergeCell ref="A59:B102"/>
    <mergeCell ref="E77:F78"/>
    <mergeCell ref="G77:G78"/>
    <mergeCell ref="H77:I77"/>
    <mergeCell ref="H78:I78"/>
    <mergeCell ref="E101:F102"/>
    <mergeCell ref="H101:I101"/>
    <mergeCell ref="H102:I102"/>
    <mergeCell ref="E85:F86"/>
    <mergeCell ref="H85:I85"/>
    <mergeCell ref="H86:I86"/>
    <mergeCell ref="H80:I80"/>
    <mergeCell ref="E59:F60"/>
    <mergeCell ref="G59:G60"/>
    <mergeCell ref="H59:I59"/>
    <mergeCell ref="H60:I60"/>
    <mergeCell ref="E61:F62"/>
    <mergeCell ref="G61:G62"/>
    <mergeCell ref="H61:I61"/>
    <mergeCell ref="H62:I62"/>
    <mergeCell ref="G101:G102"/>
    <mergeCell ref="E99:F100"/>
    <mergeCell ref="G99:G100"/>
    <mergeCell ref="H99:I99"/>
    <mergeCell ref="H100:I100"/>
    <mergeCell ref="E91:F92"/>
    <mergeCell ref="G91:G92"/>
    <mergeCell ref="H91:I91"/>
    <mergeCell ref="H92:I92"/>
    <mergeCell ref="E97:F98"/>
    <mergeCell ref="G97:G98"/>
    <mergeCell ref="H97:I97"/>
    <mergeCell ref="H98:I98"/>
    <mergeCell ref="E95:F96"/>
    <mergeCell ref="G95:G96"/>
    <mergeCell ref="H95:I95"/>
    <mergeCell ref="H96:I96"/>
    <mergeCell ref="E63:F64"/>
    <mergeCell ref="G63:G64"/>
    <mergeCell ref="H63:I63"/>
    <mergeCell ref="H64:I64"/>
    <mergeCell ref="E65:F66"/>
    <mergeCell ref="G65:G66"/>
    <mergeCell ref="H65:I65"/>
    <mergeCell ref="H66:I66"/>
    <mergeCell ref="E69:F70"/>
    <mergeCell ref="G69:G70"/>
    <mergeCell ref="H69:I69"/>
    <mergeCell ref="H70:I70"/>
    <mergeCell ref="H67:I67"/>
    <mergeCell ref="H68:I68"/>
    <mergeCell ref="G67:G68"/>
    <mergeCell ref="E67:E68"/>
    <mergeCell ref="M17:M18"/>
    <mergeCell ref="E93:F94"/>
    <mergeCell ref="G93:G94"/>
    <mergeCell ref="H93:I93"/>
    <mergeCell ref="H94:I94"/>
    <mergeCell ref="G85:G86"/>
    <mergeCell ref="G87:G88"/>
    <mergeCell ref="G89:G90"/>
    <mergeCell ref="E81:F82"/>
    <mergeCell ref="G81:G82"/>
    <mergeCell ref="H81:I81"/>
    <mergeCell ref="H82:I82"/>
    <mergeCell ref="E71:F72"/>
    <mergeCell ref="G71:G72"/>
    <mergeCell ref="H71:I71"/>
    <mergeCell ref="H72:I72"/>
    <mergeCell ref="E73:F74"/>
    <mergeCell ref="G73:G74"/>
    <mergeCell ref="H73:I73"/>
    <mergeCell ref="H74:I74"/>
    <mergeCell ref="E75:F76"/>
    <mergeCell ref="G75:G76"/>
    <mergeCell ref="H75:I75"/>
    <mergeCell ref="H76:I76"/>
  </mergeCells>
  <pageMargins left="0.51181102362204722" right="0.11811023622047245" top="0.15748031496062992" bottom="0.15748031496062992" header="0" footer="0"/>
  <pageSetup paperSize="9" scale="56" orientation="landscape" r:id="rId1"/>
  <rowBreaks count="5" manualBreakCount="5">
    <brk id="26" max="12" man="1"/>
    <brk id="58" max="12" man="1"/>
    <brk id="80" max="12" man="1"/>
    <brk id="96" max="12" man="1"/>
    <brk id="112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Admin</cp:lastModifiedBy>
  <cp:lastPrinted>2021-03-12T09:34:33Z</cp:lastPrinted>
  <dcterms:created xsi:type="dcterms:W3CDTF">2021-02-04T08:40:51Z</dcterms:created>
  <dcterms:modified xsi:type="dcterms:W3CDTF">2021-03-12T12:29:41Z</dcterms:modified>
</cp:coreProperties>
</file>