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D:\Програма\2023\Рішення зміни Мемориал капвидатки\"/>
    </mc:Choice>
  </mc:AlternateContent>
  <xr:revisionPtr revIDLastSave="0" documentId="13_ncr:1_{AE82642A-AF17-44BF-94D9-D44398BD371F}" xr6:coauthVersionLast="45" xr6:coauthVersionMax="45" xr10:uidLastSave="{00000000-0000-0000-0000-000000000000}"/>
  <bookViews>
    <workbookView xWindow="-120" yWindow="-120" windowWidth="29040" windowHeight="15840" xr2:uid="{00000000-000D-0000-FFFF-FFFF00000000}"/>
  </bookViews>
  <sheets>
    <sheet name="Додаток до Програми" sheetId="5" r:id="rId1"/>
    <sheet name="Лист3" sheetId="3" r:id="rId2"/>
  </sheets>
  <definedNames>
    <definedName name="_GoBack" localSheetId="0">'Додаток до Програми'!$B$18</definedName>
    <definedName name="_xlnm.Print_Titles" localSheetId="0">'Додаток до Програми'!$12:$14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7" i="5" l="1"/>
  <c r="F49" i="5" l="1"/>
  <c r="E49" i="5"/>
  <c r="D49" i="5"/>
  <c r="C48" i="5"/>
  <c r="F57" i="5" l="1"/>
  <c r="E57" i="5"/>
  <c r="D57" i="5"/>
  <c r="C56" i="5"/>
  <c r="C55" i="5"/>
  <c r="C54" i="5"/>
  <c r="C51" i="5"/>
  <c r="C57" i="5" l="1"/>
  <c r="E58" i="5"/>
  <c r="E59" i="5" s="1"/>
  <c r="D58" i="5"/>
  <c r="C46" i="5"/>
  <c r="D59" i="5" l="1"/>
  <c r="F35" i="5"/>
  <c r="F58" i="5" s="1"/>
  <c r="F59" i="5" s="1"/>
  <c r="C60" i="5" l="1"/>
  <c r="C45" i="5"/>
  <c r="C44" i="5"/>
  <c r="C43" i="5"/>
  <c r="C42" i="5"/>
  <c r="C41" i="5"/>
  <c r="C40" i="5"/>
  <c r="C39" i="5"/>
  <c r="C38" i="5"/>
  <c r="C36" i="5"/>
  <c r="C34" i="5"/>
  <c r="C33" i="5"/>
  <c r="C32" i="5"/>
  <c r="C31" i="5"/>
  <c r="C30" i="5"/>
  <c r="C29" i="5"/>
  <c r="C28" i="5"/>
  <c r="C27" i="5"/>
  <c r="C26" i="5"/>
  <c r="C25" i="5"/>
  <c r="C24" i="5"/>
  <c r="C23" i="5"/>
  <c r="C22" i="5"/>
  <c r="C21" i="5"/>
  <c r="C20" i="5"/>
  <c r="C19" i="5"/>
  <c r="C37" i="5" l="1"/>
  <c r="C16" i="5"/>
  <c r="C35" i="5" l="1"/>
  <c r="C49" i="5" s="1"/>
  <c r="C58" i="5" l="1"/>
  <c r="C59" i="5" s="1"/>
  <c r="C61" i="5" s="1"/>
</calcChain>
</file>

<file path=xl/sharedStrings.xml><?xml version="1.0" encoding="utf-8"?>
<sst xmlns="http://schemas.openxmlformats.org/spreadsheetml/2006/main" count="99" uniqueCount="96">
  <si>
    <t>до Програми утримання кладовищ</t>
  </si>
  <si>
    <t>Кременчуцької міської</t>
  </si>
  <si>
    <t>територіальної громади та</t>
  </si>
  <si>
    <t xml:space="preserve">забезпечення діяльності </t>
  </si>
  <si>
    <t>КП «СКРП» на 2022-2024 роки</t>
  </si>
  <si>
    <t>Фінансове забезпечення</t>
  </si>
  <si>
    <t>та забезпечення діяльності КП «СКРП» на 2022-2024 роки</t>
  </si>
  <si>
    <t>№</t>
  </si>
  <si>
    <t>Заходи програми</t>
  </si>
  <si>
    <r>
      <t xml:space="preserve">Утримання міських кладовищ м. Кременчука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</si>
  <si>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Виконання заходів, пов’язаних з прибиранням снігу на об’єктах благоустрою в межах міста Кременчука.</t>
  </si>
  <si>
    <t>Розроблення документації із землеустрою для експлуатації та обслуговування кладовищ.</t>
  </si>
  <si>
    <t>Незалежна оцінка на право постійного користування земельними ділянками, виділеними під кладовища, для ведення господарської діяльності.</t>
  </si>
  <si>
    <t>Кошти бюджету Кременчуцької міської територіальної громади:</t>
  </si>
  <si>
    <t xml:space="preserve">Директор КП «СКРП» </t>
  </si>
  <si>
    <t>Віталій СТЕФАНЕНКО</t>
  </si>
  <si>
    <t>Придбання засобів індивідуального захисту для працівників підприємства для забезпечення заходів протидії розповсюдження короновірусної хвороби COVID-19.</t>
  </si>
  <si>
    <r>
      <rPr>
        <sz val="7"/>
        <color rgb="FF000000"/>
        <rFont val="Calibri"/>
        <family val="2"/>
        <charset val="204"/>
      </rP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</si>
  <si>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t>Закупівля мішків для тіл (останків) загиблих (мішки з ручками) для створення стратегічного запасу.</t>
  </si>
  <si>
    <t>Виплата додаткової заробітної плати для заохочення працівників, що приймали участь у ліквідації наслідків ракетного удару по ТЦ «Амстор».</t>
  </si>
  <si>
    <t>Виплата заробітної плати працівникам.</t>
  </si>
  <si>
    <r>
      <t>Підготовка підприємства до опалювального сезону та заходи з енергозбереження (</t>
    </r>
    <r>
      <rPr>
        <sz val="14"/>
        <rFont val="Times New Roman"/>
        <family val="1"/>
        <charset val="204"/>
      </rPr>
      <t>поточний ремонт та заміна окремих віконних блоків).</t>
    </r>
  </si>
  <si>
    <t>Внески до статутного капіталу на реконструкцію частини міського кладовища з улаштуванням зони поховань сектора «Б» за адресою: м. Кременчук, вул. Свіштовська.</t>
  </si>
  <si>
    <t>Послуги з благоустрою Кременчуцької міської територіальної громади (поточний ремонт Меморіального сектору для почесних поховань учасників бойових дій на  кладовищі по вул. Свіштовській).</t>
  </si>
  <si>
    <t>Послуги з благоустрою кладовищ Кременчуцької міської територіальної громади.</t>
  </si>
  <si>
    <t>Послуги з благоустрою Новоміського кладовища (поточний ремонт покриття майданчика для панахиди).</t>
  </si>
  <si>
    <t>Внески до статутного капіталу на оплату робіт з благоустрою кладовища по вул. Свіштовській  (капітальний ремонт та облаштування майданчиків для збору сміття).</t>
  </si>
  <si>
    <t>Внески до статутного капіталу на реконструкцію частини міського кладовища з улаштуванням зони поховань сектора «В» за адресою: м. Кременчук, вул. Свіштовська.</t>
  </si>
  <si>
    <t>Внески до статутного капіталу на придбання причепа тракторного двовісного самоскидного 2ТСП-8 (або аналогу) на трактор колісний Foton 504.</t>
  </si>
  <si>
    <t>Внески до статутного капіталу на реконструкцію будівель громадських туалетів на міських кладовищах.</t>
  </si>
  <si>
    <t>Внески до статутного капіталу на капітальний ремонт огорожі на Ревівському кладовищі.</t>
  </si>
  <si>
    <t>Внески до статутного капіталу на капітальний ремонт мережі водопостачання на кладовищі по вул. Свіштовській.</t>
  </si>
  <si>
    <t>Внески до статутного капіталу на реконструкцію частини міського кладовища з улаштуванням зони поховань сектора «Г» за адресою: м. Кременчук, вул. Свіштовська.</t>
  </si>
  <si>
    <t>Внески до статутного капіталу на капітальний ремонт огорож на міських кладовищах.</t>
  </si>
  <si>
    <t>Внески до статутного капіталу на розробку проєкту будівництва об’їзної дороги для облаштування другого в’їзду до кладовища по вул. Свіштовській.</t>
  </si>
  <si>
    <t>Внески до статутного капіталу на будівництво об’їзної дороги для облаштування другого в’їзду до кладовища по вул. Свіштовській.</t>
  </si>
  <si>
    <t>В тому числі по роках, грн</t>
  </si>
  <si>
    <t>Програми утримання кладовищ Кременчуцької міської територіальної громади</t>
  </si>
  <si>
    <t>Внески до статутного капіталу на придбання екскаватора для навантаження та прибирання сміття, снігу – екскаватор-навантажувач (телескоп) з грейферним ковшем ELEX 81B (або аналог) – 2 одиниці.</t>
  </si>
  <si>
    <r>
      <t>–</t>
    </r>
    <r>
      <rPr>
        <sz val="7"/>
        <color rgb="FF000000"/>
        <rFont val="Times New Roman"/>
        <family val="1"/>
        <charset val="204"/>
      </rPr>
      <t xml:space="preserve">  </t>
    </r>
    <r>
      <rPr>
        <sz val="14"/>
        <color rgb="FF000000"/>
        <rFont val="Times New Roman"/>
        <family val="1"/>
        <charset val="204"/>
      </rPr>
      <t>прибирання доріг, алей, тротуарів, доріжок між секторами поховань, ритуальних майданчиків від сміття, листя та снігу, побілка бордюрів доріг, алей, тротуарів, доріжок між секторами поховань, ритуальних майданчиків; покіс трави в літній період; очищення урн від сміття на міських кладовищах; прибирання громадських туалетів на кладовищах; навантаження та вивезення сміття з території кладовищ вантажними автомобілями  тощо;</t>
    </r>
  </si>
  <si>
    <t>Виплата додаткової заробітної плати з нарахуваннями для заохочення працівників підприємства.</t>
  </si>
  <si>
    <t>1.</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</si>
  <si>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</si>
  <si>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</si>
  <si>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</si>
  <si>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</si>
  <si>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</si>
  <si>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</si>
  <si>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</si>
  <si>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</si>
  <si>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</si>
  <si>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</si>
  <si>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</si>
  <si>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</si>
  <si>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</si>
  <si>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</si>
  <si>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</si>
  <si>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</si>
  <si>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</si>
  <si>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</si>
  <si>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</si>
  <si>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</si>
  <si>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</si>
  <si>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</si>
  <si>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</si>
  <si>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</si>
  <si>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</si>
  <si>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</si>
  <si>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</si>
  <si>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</si>
  <si>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</si>
  <si>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r>
      <t xml:space="preserve">Утримання кладовищ Потоківського старостинського округу в належному </t>
    </r>
    <r>
      <rPr>
        <sz val="14"/>
        <color rgb="FF000000"/>
        <rFont val="Times New Roman"/>
        <family val="1"/>
        <charset val="204"/>
      </rPr>
      <t>естетичному та санітарному</t>
    </r>
    <r>
      <rPr>
        <sz val="14"/>
        <color theme="1"/>
        <rFont val="Times New Roman"/>
        <family val="1"/>
        <charset val="204"/>
      </rPr>
      <t xml:space="preserve"> стані:</t>
    </r>
  </si>
  <si>
    <t>2.</t>
  </si>
  <si>
    <t>2.1.</t>
  </si>
  <si>
    <t>2.2.</t>
  </si>
  <si>
    <t>2.3.</t>
  </si>
  <si>
    <t>2.4.</t>
  </si>
  <si>
    <t>3.</t>
  </si>
  <si>
    <t>Всього фінансове забезпечення утримання міських кладовищ м. Кременчука та забезпечення діяльності КП «СКРП»:</t>
  </si>
  <si>
    <t>Фінансове забезпечення утримання кладовищ Потоківського старостинського округу.</t>
  </si>
  <si>
    <t>Фінансове забезпечення утримання міських кладовищ м. Кременчука та забезпечення діяльності КП «СКРП».</t>
  </si>
  <si>
    <t>Всього фінансове забезпечення утримання кладовищ Потоківського старостинського округу:</t>
  </si>
  <si>
    <t>Додаток</t>
  </si>
  <si>
    <t>Внески до статутного капіталу на придбання автотранспортного засобу для перевезення тіл померлих  – автомобіль на базі мікроавтобуса Renault Master (або аналог) – 3 одиниці.</t>
  </si>
  <si>
    <t>4.</t>
  </si>
  <si>
    <t>Внески до статутного капіталу на капітальний ремонт покрівлі виробничого корпусу КП «СКРП».</t>
  </si>
  <si>
    <r>
      <t xml:space="preserve">– </t>
    </r>
    <r>
      <rPr>
        <sz val="14"/>
        <color indexed="8"/>
        <rFont val="Times New Roman"/>
        <family val="1"/>
        <charset val="204"/>
      </rPr>
      <t>утримання у належному естетичному та санітарному стані могил героїв Радянського Союзу, Воїнів-інтернаціоналістів, могил Почесних громадян, надгробків та пам’ятників, об’єктів історії – разом 52 одиниці; утримання в належному естетичному та санітарному стані братських могил та могил невідомих воїнів  разом – 19 одиниць; утримання в належному естетичному та санітарному стані секторів поховання осіб без певного місця проживання, одиноких громадян, знайдених трупів людей та місця поховання мертвонароджених (померлих) дітей, від поховання яких відмовилися рідні, Меморіального сектору для почесних поховань учасників бойових дій, загиблих в зоні проведення антитерористичної операції на сході України.</t>
    </r>
  </si>
  <si>
    <t>РАЗОМ фінансове забезпечення Програми утримання кладовищ Кременчуцької міської територіальної громади.</t>
  </si>
  <si>
    <r>
      <t xml:space="preserve">– </t>
    </r>
    <r>
      <rPr>
        <sz val="14"/>
        <color indexed="8"/>
        <rFont val="Times New Roman"/>
        <family val="1"/>
        <charset val="204"/>
      </rPr>
      <t>утримання у належному естетичному та санітарному стані Пам’ятного знаку жертвам Голодомору 1932-33 рр. на території кладовища в с. Потоки.</t>
    </r>
  </si>
  <si>
    <t>Внески до статутного капіталу на капітальний ремонт покрівлі будівлі патанатомії за адресою: вул. Лікаря Богаєвського, 60/1, м. Кременчук.</t>
  </si>
  <si>
    <t>1.30.</t>
  </si>
  <si>
    <t>Внески до статутного капіталу на придбання самоскида АТВ-4/2 на базі шасі DAYUN CGC1140 (або аналогу) для вивезення сміття з кладовищ – 2 одиниці.</t>
  </si>
  <si>
    <t>Внески до статутного капіталу на придбання гідравлічного поворотного відвалу на самоскид АТВ-4/2 на базі шасі DAYUN CGC1140 (або аналогу) – 2 одиниці.</t>
  </si>
  <si>
    <t>1.31.</t>
  </si>
  <si>
    <t>Внески до статутного капіталу на виконання робіт з благоустрою Меморіального сектору для почесних поховань учасників бойових дій на кладовищі по вул. Свіштовській (облаштування місць поховань з укладанням тротуарної плитки).</t>
  </si>
  <si>
    <t>Витрати за Програмою,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</si>
</sst>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204"/>
      <scheme val="minor"/>
    </font>
    <font>
      <b/>
      <sz val="14"/>
      <color theme="1"/>
      <name val="Times New Roman"/>
      <family val="1"/>
      <charset val="204"/>
    </font>
    <font>
      <sz val="10"/>
      <color theme="1"/>
      <name val="Times New Roman"/>
      <family val="1"/>
      <charset val="204"/>
    </font>
    <font>
      <b/>
      <sz val="14"/>
      <color rgb="FF000000"/>
      <name val="Times New Roman"/>
      <family val="1"/>
      <charset val="204"/>
    </font>
    <font>
      <sz val="14"/>
      <color rgb="FF000000"/>
      <name val="Times New Roman"/>
      <family val="1"/>
      <charset val="204"/>
    </font>
    <font>
      <sz val="14"/>
      <color theme="1"/>
      <name val="Times New Roman"/>
      <family val="1"/>
      <charset val="204"/>
    </font>
    <font>
      <sz val="7"/>
      <color rgb="FF000000"/>
      <name val="Times New Roman"/>
      <family val="1"/>
      <charset val="204"/>
    </font>
    <font>
      <b/>
      <sz val="5"/>
      <color theme="1"/>
      <name val="Times New Roman"/>
      <family val="1"/>
      <charset val="204"/>
    </font>
    <font>
      <b/>
      <sz val="12.5"/>
      <color theme="1"/>
      <name val="Times New Roman"/>
      <family val="1"/>
      <charset val="204"/>
    </font>
    <font>
      <sz val="7"/>
      <color rgb="FF000000"/>
      <name val="Calibri"/>
      <family val="2"/>
      <charset val="204"/>
    </font>
    <font>
      <sz val="14"/>
      <name val="Times New Roman"/>
      <family val="1"/>
      <charset val="204"/>
    </font>
    <font>
      <sz val="14"/>
      <color indexed="8"/>
      <name val="Times New Roman"/>
      <family val="1"/>
      <charset val="204"/>
    </font>
    <font>
      <sz val="14"/>
      <color indexed="8"/>
      <name val="Calibri"/>
      <family val="1"/>
      <charset val="204"/>
    </font>
    <font>
      <sz val="12"/>
      <color theme="1"/>
      <name val="Times New Roman"/>
      <family val="1"/>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auto="1"/>
      </left>
      <right style="thin">
        <color auto="1"/>
      </right>
      <top/>
      <bottom/>
      <diagonal/>
    </border>
    <border>
      <left/>
      <right style="thin">
        <color indexed="64"/>
      </right>
      <top style="thin">
        <color indexed="64"/>
      </top>
      <bottom/>
      <diagonal/>
    </border>
    <border>
      <left/>
      <right style="thin">
        <color auto="1"/>
      </right>
      <top/>
      <bottom/>
      <diagonal/>
    </border>
    <border>
      <left/>
      <right style="thin">
        <color indexed="64"/>
      </right>
      <top/>
      <bottom style="thin">
        <color indexed="64"/>
      </bottom>
      <diagonal/>
    </border>
  </borders>
  <cellStyleXfs count="1">
    <xf numFmtId="0" fontId="0" fillId="0" borderId="0"/>
  </cellStyleXfs>
  <cellXfs count="70">
    <xf numFmtId="0" fontId="0" fillId="0" borderId="0" xfId="0"/>
    <xf numFmtId="0" fontId="1" fillId="0" borderId="0" xfId="0" applyFont="1"/>
    <xf numFmtId="0" fontId="7" fillId="0" borderId="0" xfId="0" applyFont="1" applyAlignment="1">
      <alignment horizontal="justify"/>
    </xf>
    <xf numFmtId="0" fontId="1" fillId="0" borderId="0" xfId="0" applyFont="1" applyAlignment="1">
      <alignment horizontal="left"/>
    </xf>
    <xf numFmtId="0" fontId="8" fillId="0" borderId="0" xfId="0" applyFont="1" applyAlignment="1">
      <alignment horizontal="right"/>
    </xf>
    <xf numFmtId="0" fontId="8" fillId="0" borderId="0" xfId="0" applyFont="1" applyAlignment="1">
      <alignment horizontal="left"/>
    </xf>
    <xf numFmtId="0" fontId="3" fillId="0" borderId="1" xfId="0"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2" fillId="0" borderId="4" xfId="0" applyFont="1" applyBorder="1" applyAlignment="1">
      <alignment vertical="top" wrapText="1"/>
    </xf>
    <xf numFmtId="4" fontId="1" fillId="0" borderId="1"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4" fontId="1" fillId="0" borderId="4" xfId="0" applyNumberFormat="1" applyFont="1" applyBorder="1" applyAlignment="1">
      <alignment horizontal="center" vertical="center" wrapText="1"/>
    </xf>
    <xf numFmtId="4" fontId="13" fillId="0" borderId="0" xfId="0" applyNumberFormat="1" applyFont="1" applyAlignment="1">
      <alignment horizontal="center"/>
    </xf>
    <xf numFmtId="4" fontId="0" fillId="0" borderId="0" xfId="0" applyNumberFormat="1"/>
    <xf numFmtId="4" fontId="3" fillId="0" borderId="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1" xfId="0" applyNumberFormat="1" applyFont="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5" fillId="0" borderId="1" xfId="0" applyNumberFormat="1" applyFont="1" applyFill="1" applyBorder="1" applyAlignment="1">
      <alignment horizontal="center" vertical="center" wrapText="1"/>
    </xf>
    <xf numFmtId="0" fontId="3" fillId="0" borderId="4" xfId="0" applyFont="1" applyBorder="1" applyAlignment="1">
      <alignment horizontal="center" vertical="top" wrapText="1"/>
    </xf>
    <xf numFmtId="4" fontId="1" fillId="0" borderId="2"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 fontId="4" fillId="0" borderId="1"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justify" vertical="center" wrapText="1"/>
    </xf>
    <xf numFmtId="0" fontId="2" fillId="0" borderId="4" xfId="0" applyFont="1" applyBorder="1" applyAlignment="1">
      <alignment vertical="center" wrapText="1"/>
    </xf>
    <xf numFmtId="0" fontId="1" fillId="0" borderId="4" xfId="0" applyFont="1" applyBorder="1" applyAlignment="1">
      <alignment vertical="center" wrapText="1"/>
    </xf>
    <xf numFmtId="0" fontId="1" fillId="0" borderId="1" xfId="0" applyFont="1" applyBorder="1" applyAlignment="1">
      <alignment vertical="center" wrapText="1"/>
    </xf>
    <xf numFmtId="0" fontId="0" fillId="0" borderId="0" xfId="0" applyAlignment="1">
      <alignment vertical="center"/>
    </xf>
    <xf numFmtId="0" fontId="3" fillId="0" borderId="1" xfId="0" applyFont="1" applyFill="1" applyBorder="1" applyAlignment="1">
      <alignment horizontal="center" vertical="center" wrapText="1"/>
    </xf>
    <xf numFmtId="0" fontId="3" fillId="0" borderId="5" xfId="0" applyFont="1" applyBorder="1" applyAlignment="1">
      <alignment horizontal="center" vertical="center" wrapText="1"/>
    </xf>
    <xf numFmtId="4" fontId="3" fillId="0" borderId="3" xfId="0" applyNumberFormat="1" applyFont="1" applyFill="1" applyBorder="1" applyAlignment="1">
      <alignment horizontal="center" vertical="center" wrapText="1"/>
    </xf>
    <xf numFmtId="0" fontId="4" fillId="0" borderId="3" xfId="0" applyFont="1" applyFill="1" applyBorder="1" applyAlignment="1">
      <alignment horizontal="justify" vertical="center" wrapText="1"/>
    </xf>
    <xf numFmtId="0" fontId="5" fillId="0" borderId="2" xfId="0" applyFont="1" applyBorder="1" applyAlignment="1">
      <alignment horizontal="justify" vertical="center" wrapText="1"/>
    </xf>
    <xf numFmtId="0" fontId="4" fillId="0" borderId="7" xfId="0" applyFont="1" applyBorder="1" applyAlignment="1">
      <alignment horizontal="justify" vertical="top" wrapText="1"/>
    </xf>
    <xf numFmtId="0" fontId="4" fillId="0" borderId="7"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center" vertical="center" wrapText="1"/>
    </xf>
    <xf numFmtId="0" fontId="3" fillId="0" borderId="4" xfId="0" applyFont="1" applyBorder="1" applyAlignment="1">
      <alignment horizontal="justify" vertical="center" wrapText="1"/>
    </xf>
    <xf numFmtId="0" fontId="4" fillId="0" borderId="7" xfId="0" applyFont="1" applyBorder="1" applyAlignment="1">
      <alignment horizontal="justify" vertical="center" wrapText="1"/>
    </xf>
    <xf numFmtId="0" fontId="12" fillId="0" borderId="3" xfId="0" applyNumberFormat="1" applyFont="1" applyFill="1" applyBorder="1" applyAlignment="1" applyProtection="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4" fontId="4"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4" fillId="0" borderId="8"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4" fontId="4" fillId="0" borderId="10" xfId="0" applyNumberFormat="1" applyFont="1" applyBorder="1" applyAlignment="1">
      <alignment horizontal="center" vertical="center" wrapText="1"/>
    </xf>
    <xf numFmtId="4" fontId="4" fillId="0" borderId="2"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1" fillId="0" borderId="0" xfId="0" applyFont="1" applyAlignment="1">
      <alignment horizontal="center"/>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1" xfId="0" applyFont="1" applyFill="1" applyBorder="1" applyAlignment="1">
      <alignment horizontal="center" vertical="top" wrapText="1"/>
    </xf>
    <xf numFmtId="4" fontId="3" fillId="0" borderId="4"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5"/>
  <sheetViews>
    <sheetView tabSelected="1" topLeftCell="A46" zoomScaleNormal="100" workbookViewId="0">
      <selection activeCell="C14" sqref="C14"/>
    </sheetView>
  </sheetViews>
  <sheetFormatPr defaultRowHeight="15" outlineLevelRow="1" x14ac:dyDescent="0.25"/>
  <cols>
    <col min="1" max="1" width="8.7109375" customWidth="1"/>
    <col min="2" max="2" width="133.140625" customWidth="1"/>
    <col min="3" max="6" width="22.7109375" customWidth="1"/>
    <col min="7" max="7" width="10" bestFit="1" customWidth="1"/>
  </cols>
  <sheetData>
    <row r="1" spans="1:6" ht="18.75" x14ac:dyDescent="0.3">
      <c r="D1" s="1" t="s">
        <v>82</v>
      </c>
    </row>
    <row r="2" spans="1:6" ht="18.75" x14ac:dyDescent="0.3">
      <c r="D2" s="3" t="s">
        <v>0</v>
      </c>
    </row>
    <row r="3" spans="1:6" ht="18.75" x14ac:dyDescent="0.3">
      <c r="D3" s="3" t="s">
        <v>1</v>
      </c>
    </row>
    <row r="4" spans="1:6" ht="18.75" x14ac:dyDescent="0.3">
      <c r="D4" s="3" t="s">
        <v>2</v>
      </c>
    </row>
    <row r="5" spans="1:6" ht="18.75" x14ac:dyDescent="0.3">
      <c r="D5" s="3" t="s">
        <v>3</v>
      </c>
    </row>
    <row r="6" spans="1:6" ht="18.75" x14ac:dyDescent="0.3">
      <c r="D6" s="3" t="s">
        <v>4</v>
      </c>
    </row>
    <row r="7" spans="1:6" ht="18.75" x14ac:dyDescent="0.3">
      <c r="A7" s="7"/>
    </row>
    <row r="8" spans="1:6" ht="18.75" x14ac:dyDescent="0.3">
      <c r="A8" s="62" t="s">
        <v>5</v>
      </c>
      <c r="B8" s="62"/>
      <c r="C8" s="62"/>
      <c r="D8" s="62"/>
      <c r="E8" s="62"/>
      <c r="F8" s="62"/>
    </row>
    <row r="9" spans="1:6" ht="18.75" x14ac:dyDescent="0.3">
      <c r="A9" s="62" t="s">
        <v>37</v>
      </c>
      <c r="B9" s="62"/>
      <c r="C9" s="62"/>
      <c r="D9" s="62"/>
      <c r="E9" s="62"/>
      <c r="F9" s="62"/>
    </row>
    <row r="10" spans="1:6" ht="18.75" x14ac:dyDescent="0.3">
      <c r="A10" s="62" t="s">
        <v>6</v>
      </c>
      <c r="B10" s="62"/>
      <c r="C10" s="62"/>
      <c r="D10" s="62"/>
      <c r="E10" s="62"/>
      <c r="F10" s="62"/>
    </row>
    <row r="11" spans="1:6" ht="18.75" x14ac:dyDescent="0.3">
      <c r="A11" s="7"/>
    </row>
    <row r="12" spans="1:6" ht="18.75" x14ac:dyDescent="0.25">
      <c r="A12" s="63" t="s">
        <v>7</v>
      </c>
      <c r="B12" s="69" t="s">
        <v>8</v>
      </c>
      <c r="C12" s="64" t="s">
        <v>95</v>
      </c>
      <c r="D12" s="66" t="s">
        <v>36</v>
      </c>
      <c r="E12" s="66"/>
      <c r="F12" s="66"/>
    </row>
    <row r="13" spans="1:6" ht="18.75" x14ac:dyDescent="0.25">
      <c r="A13" s="63"/>
      <c r="B13" s="69"/>
      <c r="C13" s="65"/>
      <c r="D13" s="6">
        <v>2022</v>
      </c>
      <c r="E13" s="6">
        <v>2023</v>
      </c>
      <c r="F13" s="6">
        <v>2024</v>
      </c>
    </row>
    <row r="14" spans="1:6" ht="18.75" x14ac:dyDescent="0.25">
      <c r="A14" s="8">
        <v>1</v>
      </c>
      <c r="B14" s="8">
        <v>2</v>
      </c>
      <c r="C14" s="8">
        <v>3</v>
      </c>
      <c r="D14" s="8">
        <v>4</v>
      </c>
      <c r="E14" s="8">
        <v>5</v>
      </c>
      <c r="F14" s="8">
        <v>6</v>
      </c>
    </row>
    <row r="15" spans="1:6" ht="41.1" customHeight="1" x14ac:dyDescent="0.25">
      <c r="A15" s="37" t="s">
        <v>41</v>
      </c>
      <c r="B15" s="45" t="s">
        <v>80</v>
      </c>
      <c r="C15" s="24"/>
      <c r="D15" s="24"/>
      <c r="E15" s="24"/>
      <c r="F15" s="24"/>
    </row>
    <row r="16" spans="1:6" s="35" customFormat="1" ht="30" customHeight="1" x14ac:dyDescent="0.25">
      <c r="A16" s="44" t="s">
        <v>42</v>
      </c>
      <c r="B16" s="40" t="s">
        <v>9</v>
      </c>
      <c r="C16" s="67">
        <f>SUM(D16:F18)</f>
        <v>33746641</v>
      </c>
      <c r="D16" s="68">
        <v>9291081</v>
      </c>
      <c r="E16" s="68">
        <v>10818277</v>
      </c>
      <c r="F16" s="68">
        <v>13637283</v>
      </c>
    </row>
    <row r="17" spans="1:6" ht="84.75" customHeight="1" x14ac:dyDescent="0.25">
      <c r="A17" s="42"/>
      <c r="B17" s="46" t="s">
        <v>17</v>
      </c>
      <c r="C17" s="67"/>
      <c r="D17" s="68"/>
      <c r="E17" s="68"/>
      <c r="F17" s="68"/>
    </row>
    <row r="18" spans="1:6" ht="144" customHeight="1" x14ac:dyDescent="0.25">
      <c r="A18" s="43"/>
      <c r="B18" s="47" t="s">
        <v>86</v>
      </c>
      <c r="C18" s="67"/>
      <c r="D18" s="68"/>
      <c r="E18" s="68"/>
      <c r="F18" s="68"/>
    </row>
    <row r="19" spans="1:6" ht="30" customHeight="1" x14ac:dyDescent="0.25">
      <c r="A19" s="26" t="s">
        <v>43</v>
      </c>
      <c r="B19" s="48" t="s">
        <v>10</v>
      </c>
      <c r="C19" s="38">
        <f t="shared" ref="C19:C46" si="0">SUM(D19:F19)</f>
        <v>116907</v>
      </c>
      <c r="D19" s="20">
        <v>26071</v>
      </c>
      <c r="E19" s="20">
        <v>62010</v>
      </c>
      <c r="F19" s="20">
        <v>28826</v>
      </c>
    </row>
    <row r="20" spans="1:6" ht="41.1" customHeight="1" x14ac:dyDescent="0.25">
      <c r="A20" s="26" t="s">
        <v>44</v>
      </c>
      <c r="B20" s="49" t="s">
        <v>16</v>
      </c>
      <c r="C20" s="16">
        <f t="shared" si="0"/>
        <v>1136922</v>
      </c>
      <c r="D20" s="20">
        <v>322986</v>
      </c>
      <c r="E20" s="20">
        <v>456827</v>
      </c>
      <c r="F20" s="20">
        <v>357109</v>
      </c>
    </row>
    <row r="21" spans="1:6" ht="41.1" customHeight="1" x14ac:dyDescent="0.25">
      <c r="A21" s="27" t="s">
        <v>45</v>
      </c>
      <c r="B21" s="50" t="s">
        <v>38</v>
      </c>
      <c r="C21" s="16">
        <f t="shared" si="0"/>
        <v>8505000</v>
      </c>
      <c r="D21" s="23"/>
      <c r="E21" s="23">
        <v>3705000</v>
      </c>
      <c r="F21" s="23">
        <v>4800000</v>
      </c>
    </row>
    <row r="22" spans="1:6" ht="41.1" customHeight="1" x14ac:dyDescent="0.25">
      <c r="A22" s="27" t="s">
        <v>46</v>
      </c>
      <c r="B22" s="50" t="s">
        <v>28</v>
      </c>
      <c r="C22" s="16">
        <f t="shared" si="0"/>
        <v>507000</v>
      </c>
      <c r="D22" s="23"/>
      <c r="E22" s="23">
        <v>507000</v>
      </c>
      <c r="F22" s="23"/>
    </row>
    <row r="23" spans="1:6" ht="41.1" customHeight="1" x14ac:dyDescent="0.25">
      <c r="A23" s="26" t="s">
        <v>47</v>
      </c>
      <c r="B23" s="50" t="s">
        <v>91</v>
      </c>
      <c r="C23" s="16">
        <f t="shared" si="0"/>
        <v>8051015</v>
      </c>
      <c r="D23" s="23"/>
      <c r="E23" s="23">
        <v>3600000</v>
      </c>
      <c r="F23" s="23">
        <v>4451015</v>
      </c>
    </row>
    <row r="24" spans="1:6" ht="41.1" customHeight="1" x14ac:dyDescent="0.25">
      <c r="A24" s="27" t="s">
        <v>48</v>
      </c>
      <c r="B24" s="50" t="s">
        <v>83</v>
      </c>
      <c r="C24" s="16">
        <f t="shared" si="0"/>
        <v>3486862</v>
      </c>
      <c r="D24" s="23">
        <v>1083638</v>
      </c>
      <c r="E24" s="23">
        <v>1205100</v>
      </c>
      <c r="F24" s="23">
        <v>1198124</v>
      </c>
    </row>
    <row r="25" spans="1:6" ht="30" customHeight="1" x14ac:dyDescent="0.25">
      <c r="A25" s="26" t="s">
        <v>49</v>
      </c>
      <c r="B25" s="51" t="s">
        <v>11</v>
      </c>
      <c r="C25" s="16">
        <f t="shared" si="0"/>
        <v>730283</v>
      </c>
      <c r="D25" s="20"/>
      <c r="E25" s="20">
        <v>730283</v>
      </c>
      <c r="F25" s="20"/>
    </row>
    <row r="26" spans="1:6" ht="41.1" customHeight="1" x14ac:dyDescent="0.25">
      <c r="A26" s="27" t="s">
        <v>50</v>
      </c>
      <c r="B26" s="51" t="s">
        <v>12</v>
      </c>
      <c r="C26" s="16">
        <f t="shared" si="0"/>
        <v>153855</v>
      </c>
      <c r="D26" s="20"/>
      <c r="E26" s="20">
        <v>153855</v>
      </c>
      <c r="F26" s="20"/>
    </row>
    <row r="27" spans="1:6" ht="30" customHeight="1" x14ac:dyDescent="0.25">
      <c r="A27" s="26" t="s">
        <v>51</v>
      </c>
      <c r="B27" s="51" t="s">
        <v>29</v>
      </c>
      <c r="C27" s="16">
        <f t="shared" si="0"/>
        <v>432122</v>
      </c>
      <c r="D27" s="20">
        <v>110760</v>
      </c>
      <c r="E27" s="20">
        <v>198900</v>
      </c>
      <c r="F27" s="20">
        <v>122462</v>
      </c>
    </row>
    <row r="28" spans="1:6" ht="41.1" customHeight="1" x14ac:dyDescent="0.25">
      <c r="A28" s="27" t="s">
        <v>52</v>
      </c>
      <c r="B28" s="51" t="s">
        <v>34</v>
      </c>
      <c r="C28" s="16">
        <f t="shared" si="0"/>
        <v>62300</v>
      </c>
      <c r="D28" s="20"/>
      <c r="E28" s="20"/>
      <c r="F28" s="20">
        <v>62300</v>
      </c>
    </row>
    <row r="29" spans="1:6" ht="41.1" customHeight="1" x14ac:dyDescent="0.25">
      <c r="A29" s="26" t="s">
        <v>53</v>
      </c>
      <c r="B29" s="51" t="s">
        <v>35</v>
      </c>
      <c r="C29" s="16">
        <f t="shared" si="0"/>
        <v>6500000</v>
      </c>
      <c r="D29" s="20"/>
      <c r="E29" s="20"/>
      <c r="F29" s="20">
        <v>6500000</v>
      </c>
    </row>
    <row r="30" spans="1:6" ht="41.1" customHeight="1" x14ac:dyDescent="0.25">
      <c r="A30" s="27" t="s">
        <v>54</v>
      </c>
      <c r="B30" s="51" t="s">
        <v>30</v>
      </c>
      <c r="C30" s="16">
        <f t="shared" si="0"/>
        <v>377800</v>
      </c>
      <c r="D30" s="23"/>
      <c r="E30" s="23">
        <v>377800</v>
      </c>
      <c r="F30" s="23"/>
    </row>
    <row r="31" spans="1:6" ht="41.1" customHeight="1" x14ac:dyDescent="0.25">
      <c r="A31" s="26" t="s">
        <v>55</v>
      </c>
      <c r="B31" s="51" t="s">
        <v>33</v>
      </c>
      <c r="C31" s="16">
        <f t="shared" si="0"/>
        <v>658053</v>
      </c>
      <c r="D31" s="23"/>
      <c r="E31" s="23">
        <v>397822</v>
      </c>
      <c r="F31" s="23">
        <v>260231</v>
      </c>
    </row>
    <row r="32" spans="1:6" ht="41.1" customHeight="1" x14ac:dyDescent="0.25">
      <c r="A32" s="27" t="s">
        <v>56</v>
      </c>
      <c r="B32" s="51" t="s">
        <v>85</v>
      </c>
      <c r="C32" s="16">
        <f t="shared" si="0"/>
        <v>958556</v>
      </c>
      <c r="D32" s="23"/>
      <c r="E32" s="23">
        <v>958556</v>
      </c>
      <c r="F32" s="23"/>
    </row>
    <row r="33" spans="1:7" ht="41.1" customHeight="1" x14ac:dyDescent="0.25">
      <c r="A33" s="26" t="s">
        <v>57</v>
      </c>
      <c r="B33" s="51" t="s">
        <v>31</v>
      </c>
      <c r="C33" s="16">
        <f t="shared" si="0"/>
        <v>626691</v>
      </c>
      <c r="D33" s="23"/>
      <c r="E33" s="23">
        <v>626691</v>
      </c>
      <c r="F33" s="23"/>
    </row>
    <row r="34" spans="1:7" ht="41.1" customHeight="1" x14ac:dyDescent="0.25">
      <c r="A34" s="27" t="s">
        <v>58</v>
      </c>
      <c r="B34" s="51" t="s">
        <v>27</v>
      </c>
      <c r="C34" s="16">
        <f t="shared" si="0"/>
        <v>44508090</v>
      </c>
      <c r="D34" s="23"/>
      <c r="E34" s="23">
        <v>44508090</v>
      </c>
      <c r="F34" s="23"/>
    </row>
    <row r="35" spans="1:7" ht="41.1" customHeight="1" x14ac:dyDescent="0.25">
      <c r="A35" s="26" t="s">
        <v>59</v>
      </c>
      <c r="B35" s="51" t="s">
        <v>32</v>
      </c>
      <c r="C35" s="16">
        <f t="shared" si="0"/>
        <v>69761250</v>
      </c>
      <c r="D35" s="23"/>
      <c r="E35" s="23">
        <v>42120000</v>
      </c>
      <c r="F35" s="23">
        <f>25000*1.053*1.05*1000</f>
        <v>27641250</v>
      </c>
    </row>
    <row r="36" spans="1:7" ht="30" customHeight="1" x14ac:dyDescent="0.25">
      <c r="A36" s="27" t="s">
        <v>60</v>
      </c>
      <c r="B36" s="51" t="s">
        <v>25</v>
      </c>
      <c r="C36" s="16">
        <f t="shared" si="0"/>
        <v>1551810</v>
      </c>
      <c r="D36" s="23"/>
      <c r="E36" s="23">
        <v>1551810</v>
      </c>
      <c r="F36" s="23"/>
    </row>
    <row r="37" spans="1:7" ht="30" customHeight="1" x14ac:dyDescent="0.25">
      <c r="A37" s="26" t="s">
        <v>61</v>
      </c>
      <c r="B37" s="51" t="s">
        <v>24</v>
      </c>
      <c r="C37" s="16">
        <f t="shared" si="0"/>
        <v>1050000</v>
      </c>
      <c r="D37" s="23"/>
      <c r="E37" s="23">
        <v>600000</v>
      </c>
      <c r="F37" s="23">
        <v>450000</v>
      </c>
    </row>
    <row r="38" spans="1:7" ht="41.1" customHeight="1" x14ac:dyDescent="0.25">
      <c r="A38" s="29" t="s">
        <v>62</v>
      </c>
      <c r="B38" s="51" t="s">
        <v>22</v>
      </c>
      <c r="C38" s="16">
        <f t="shared" si="0"/>
        <v>7282832</v>
      </c>
      <c r="D38" s="23">
        <v>2500000</v>
      </c>
      <c r="E38" s="23">
        <v>4782832</v>
      </c>
      <c r="F38" s="23"/>
    </row>
    <row r="39" spans="1:7" ht="30" customHeight="1" x14ac:dyDescent="0.25">
      <c r="A39" s="26" t="s">
        <v>63</v>
      </c>
      <c r="B39" s="51" t="s">
        <v>18</v>
      </c>
      <c r="C39" s="16">
        <f t="shared" si="0"/>
        <v>125000</v>
      </c>
      <c r="D39" s="23">
        <v>125000</v>
      </c>
      <c r="E39" s="23"/>
      <c r="F39" s="23"/>
    </row>
    <row r="40" spans="1:7" ht="41.1" customHeight="1" x14ac:dyDescent="0.25">
      <c r="A40" s="27" t="s">
        <v>64</v>
      </c>
      <c r="B40" s="51" t="s">
        <v>19</v>
      </c>
      <c r="C40" s="16">
        <f t="shared" si="0"/>
        <v>22166.05</v>
      </c>
      <c r="D40" s="23">
        <v>22166.05</v>
      </c>
      <c r="E40" s="23"/>
      <c r="F40" s="23"/>
    </row>
    <row r="41" spans="1:7" ht="30" customHeight="1" x14ac:dyDescent="0.25">
      <c r="A41" s="26" t="s">
        <v>65</v>
      </c>
      <c r="B41" s="51" t="s">
        <v>20</v>
      </c>
      <c r="C41" s="16">
        <f t="shared" si="0"/>
        <v>300633.09999999998</v>
      </c>
      <c r="D41" s="23">
        <v>300633.09999999998</v>
      </c>
      <c r="E41" s="23"/>
      <c r="F41" s="23"/>
    </row>
    <row r="42" spans="1:7" ht="41.1" customHeight="1" x14ac:dyDescent="0.25">
      <c r="A42" s="27" t="s">
        <v>66</v>
      </c>
      <c r="B42" s="51" t="s">
        <v>23</v>
      </c>
      <c r="C42" s="16">
        <f>SUM(D42:F42)</f>
        <v>570653</v>
      </c>
      <c r="D42" s="23">
        <v>570653</v>
      </c>
      <c r="E42" s="23"/>
      <c r="F42" s="23"/>
    </row>
    <row r="43" spans="1:7" ht="41.1" customHeight="1" x14ac:dyDescent="0.25">
      <c r="A43" s="26" t="s">
        <v>67</v>
      </c>
      <c r="B43" s="51" t="s">
        <v>21</v>
      </c>
      <c r="C43" s="16">
        <f t="shared" si="0"/>
        <v>160000</v>
      </c>
      <c r="D43" s="23">
        <v>160000</v>
      </c>
      <c r="E43" s="23"/>
      <c r="F43" s="23"/>
    </row>
    <row r="44" spans="1:7" ht="41.1" customHeight="1" x14ac:dyDescent="0.25">
      <c r="A44" s="27" t="s">
        <v>68</v>
      </c>
      <c r="B44" s="51" t="s">
        <v>26</v>
      </c>
      <c r="C44" s="16">
        <f t="shared" si="0"/>
        <v>1544374</v>
      </c>
      <c r="D44" s="23"/>
      <c r="E44" s="23">
        <v>1544374</v>
      </c>
      <c r="F44" s="23"/>
    </row>
    <row r="45" spans="1:7" ht="41.1" customHeight="1" x14ac:dyDescent="0.25">
      <c r="A45" s="26" t="s">
        <v>69</v>
      </c>
      <c r="B45" s="51" t="s">
        <v>89</v>
      </c>
      <c r="C45" s="16">
        <f t="shared" si="0"/>
        <v>500000</v>
      </c>
      <c r="D45" s="23"/>
      <c r="E45" s="23">
        <v>500000</v>
      </c>
      <c r="F45" s="23"/>
    </row>
    <row r="46" spans="1:7" ht="30" customHeight="1" x14ac:dyDescent="0.25">
      <c r="A46" s="27" t="s">
        <v>70</v>
      </c>
      <c r="B46" s="51" t="s">
        <v>40</v>
      </c>
      <c r="C46" s="21">
        <f t="shared" si="0"/>
        <v>687706.14</v>
      </c>
      <c r="D46" s="22">
        <v>687706.14</v>
      </c>
      <c r="E46" s="19"/>
      <c r="F46" s="19"/>
    </row>
    <row r="47" spans="1:7" ht="37.5" x14ac:dyDescent="0.25">
      <c r="A47" s="27" t="s">
        <v>90</v>
      </c>
      <c r="B47" s="51" t="s">
        <v>92</v>
      </c>
      <c r="C47" s="21">
        <f t="shared" ref="C47" si="1">SUM(D47:F47)</f>
        <v>451440</v>
      </c>
      <c r="D47" s="55"/>
      <c r="E47" s="19">
        <v>198000</v>
      </c>
      <c r="F47" s="19">
        <v>253440</v>
      </c>
      <c r="G47" s="15"/>
    </row>
    <row r="48" spans="1:7" ht="56.25" x14ac:dyDescent="0.25">
      <c r="A48" s="27" t="s">
        <v>93</v>
      </c>
      <c r="B48" s="51" t="s">
        <v>94</v>
      </c>
      <c r="C48" s="21">
        <f t="shared" ref="C48" si="2">SUM(D48:F48)</f>
        <v>501150</v>
      </c>
      <c r="D48" s="54"/>
      <c r="E48" s="19">
        <v>501150</v>
      </c>
      <c r="F48" s="19"/>
      <c r="G48" s="15"/>
    </row>
    <row r="49" spans="1:6" ht="41.1" customHeight="1" x14ac:dyDescent="0.25">
      <c r="A49" s="9"/>
      <c r="B49" s="52" t="s">
        <v>78</v>
      </c>
      <c r="C49" s="13">
        <f>SUM(C16:C48)</f>
        <v>195067111.28999999</v>
      </c>
      <c r="D49" s="13">
        <f>SUM(D16:D48)</f>
        <v>15200694.290000001</v>
      </c>
      <c r="E49" s="13">
        <f>SUM(E16:E48)</f>
        <v>120104377</v>
      </c>
      <c r="F49" s="13">
        <f>SUM(F16:F48)</f>
        <v>59762040</v>
      </c>
    </row>
    <row r="50" spans="1:6" s="35" customFormat="1" ht="39.950000000000003" customHeight="1" x14ac:dyDescent="0.25">
      <c r="A50" s="36" t="s">
        <v>72</v>
      </c>
      <c r="B50" s="53" t="s">
        <v>79</v>
      </c>
      <c r="C50" s="25"/>
      <c r="D50" s="25"/>
      <c r="E50" s="25"/>
      <c r="F50" s="25"/>
    </row>
    <row r="51" spans="1:6" s="35" customFormat="1" ht="37.5" x14ac:dyDescent="0.25">
      <c r="A51" s="44" t="s">
        <v>73</v>
      </c>
      <c r="B51" s="40" t="s">
        <v>71</v>
      </c>
      <c r="C51" s="56">
        <f>SUM(D51:F52)</f>
        <v>4474322</v>
      </c>
      <c r="D51" s="59">
        <v>1298448</v>
      </c>
      <c r="E51" s="59">
        <v>1397291</v>
      </c>
      <c r="F51" s="59">
        <v>1778583</v>
      </c>
    </row>
    <row r="52" spans="1:6" ht="81.75" customHeight="1" x14ac:dyDescent="0.25">
      <c r="A52" s="42"/>
      <c r="B52" s="41" t="s">
        <v>39</v>
      </c>
      <c r="C52" s="57"/>
      <c r="D52" s="60"/>
      <c r="E52" s="60"/>
      <c r="F52" s="60"/>
    </row>
    <row r="53" spans="1:6" ht="42.75" customHeight="1" x14ac:dyDescent="0.25">
      <c r="A53" s="43"/>
      <c r="B53" s="47" t="s">
        <v>88</v>
      </c>
      <c r="C53" s="58"/>
      <c r="D53" s="61"/>
      <c r="E53" s="61"/>
      <c r="F53" s="61"/>
    </row>
    <row r="54" spans="1:6" ht="30" customHeight="1" x14ac:dyDescent="0.25">
      <c r="A54" s="30" t="s">
        <v>74</v>
      </c>
      <c r="B54" s="39" t="s">
        <v>11</v>
      </c>
      <c r="C54" s="17">
        <f>SUM(D54:F54)</f>
        <v>1029461</v>
      </c>
      <c r="D54" s="17"/>
      <c r="E54" s="17">
        <v>1029461</v>
      </c>
      <c r="F54" s="11"/>
    </row>
    <row r="55" spans="1:6" ht="39.950000000000003" customHeight="1" x14ac:dyDescent="0.25">
      <c r="A55" s="30" t="s">
        <v>75</v>
      </c>
      <c r="B55" s="31" t="s">
        <v>12</v>
      </c>
      <c r="C55" s="17">
        <f>SUM(D55:F55)</f>
        <v>94023</v>
      </c>
      <c r="D55" s="17"/>
      <c r="E55" s="17">
        <v>94023</v>
      </c>
      <c r="F55" s="11"/>
    </row>
    <row r="56" spans="1:6" ht="30" customHeight="1" x14ac:dyDescent="0.25">
      <c r="A56" s="30" t="s">
        <v>76</v>
      </c>
      <c r="B56" s="28" t="s">
        <v>24</v>
      </c>
      <c r="C56" s="17">
        <f>SUM(D56:F56)</f>
        <v>250000</v>
      </c>
      <c r="D56" s="18"/>
      <c r="E56" s="18">
        <v>100000</v>
      </c>
      <c r="F56" s="12">
        <v>150000</v>
      </c>
    </row>
    <row r="57" spans="1:6" ht="39.950000000000003" customHeight="1" x14ac:dyDescent="0.25">
      <c r="A57" s="32"/>
      <c r="B57" s="33" t="s">
        <v>81</v>
      </c>
      <c r="C57" s="13">
        <f>SUM(C51:C56)</f>
        <v>5847806</v>
      </c>
      <c r="D57" s="13">
        <f>SUM(D51:D56)</f>
        <v>1298448</v>
      </c>
      <c r="E57" s="13">
        <f>SUM(E51:E56)</f>
        <v>2620775</v>
      </c>
      <c r="F57" s="13">
        <f>SUM(F51:F56)</f>
        <v>1928583</v>
      </c>
    </row>
    <row r="58" spans="1:6" ht="39.950000000000003" customHeight="1" x14ac:dyDescent="0.25">
      <c r="A58" s="30" t="s">
        <v>77</v>
      </c>
      <c r="B58" s="52" t="s">
        <v>87</v>
      </c>
      <c r="C58" s="13">
        <f>C57+C49</f>
        <v>200914917.28999999</v>
      </c>
      <c r="D58" s="13">
        <f>D57+D49</f>
        <v>16499142.290000001</v>
      </c>
      <c r="E58" s="13">
        <f>E57+E49</f>
        <v>122725152</v>
      </c>
      <c r="F58" s="13">
        <f>F57+F49</f>
        <v>61690623</v>
      </c>
    </row>
    <row r="59" spans="1:6" ht="39.950000000000003" customHeight="1" x14ac:dyDescent="0.25">
      <c r="A59" s="30" t="s">
        <v>84</v>
      </c>
      <c r="B59" s="34" t="s">
        <v>13</v>
      </c>
      <c r="C59" s="10">
        <f>C58</f>
        <v>200914917.28999999</v>
      </c>
      <c r="D59" s="10">
        <f t="shared" ref="D59:F59" si="3">D58</f>
        <v>16499142.290000001</v>
      </c>
      <c r="E59" s="10">
        <f t="shared" si="3"/>
        <v>122725152</v>
      </c>
      <c r="F59" s="10">
        <f t="shared" si="3"/>
        <v>61690623</v>
      </c>
    </row>
    <row r="60" spans="1:6" ht="15.75" hidden="1" outlineLevel="1" x14ac:dyDescent="0.25">
      <c r="A60" s="2"/>
      <c r="C60" s="14">
        <f>SUM(D58:F58)</f>
        <v>200914917.28999999</v>
      </c>
      <c r="D60" s="14"/>
      <c r="E60" s="14"/>
      <c r="F60" s="14"/>
    </row>
    <row r="61" spans="1:6" hidden="1" outlineLevel="1" x14ac:dyDescent="0.25">
      <c r="A61" s="2"/>
      <c r="C61" s="15">
        <f>C59-C60</f>
        <v>0</v>
      </c>
    </row>
    <row r="62" spans="1:6" collapsed="1" x14ac:dyDescent="0.25">
      <c r="A62" s="2"/>
      <c r="C62" s="15"/>
    </row>
    <row r="63" spans="1:6" x14ac:dyDescent="0.25">
      <c r="A63" s="2"/>
    </row>
    <row r="64" spans="1:6" x14ac:dyDescent="0.25">
      <c r="A64" s="2"/>
    </row>
    <row r="65" spans="1:6" ht="16.5" x14ac:dyDescent="0.25">
      <c r="A65" s="5" t="s">
        <v>14</v>
      </c>
      <c r="F65" s="4" t="s">
        <v>15</v>
      </c>
    </row>
  </sheetData>
  <mergeCells count="15">
    <mergeCell ref="C51:C53"/>
    <mergeCell ref="D51:D53"/>
    <mergeCell ref="E51:E53"/>
    <mergeCell ref="F51:F53"/>
    <mergeCell ref="A8:F8"/>
    <mergeCell ref="A9:F9"/>
    <mergeCell ref="A10:F10"/>
    <mergeCell ref="A12:A13"/>
    <mergeCell ref="B12:B13"/>
    <mergeCell ref="C12:C13"/>
    <mergeCell ref="D12:F12"/>
    <mergeCell ref="C16:C18"/>
    <mergeCell ref="D16:D18"/>
    <mergeCell ref="E16:E18"/>
    <mergeCell ref="F16:F18"/>
  </mergeCells>
  <pageMargins left="0.78740157480314965" right="0.78740157480314965" top="1.1811023622047245" bottom="0.39370078740157483" header="0" footer="0"/>
  <pageSetup paperSize="9" scale="55"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Додаток до Програми</vt:lpstr>
      <vt:lpstr>Лист3</vt:lpstr>
      <vt:lpstr>'Додаток до Програми'!_GoBack</vt:lpstr>
      <vt:lpstr>'Додаток до Програми'!Заголовки_для_печати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Экономист</dc:creator>
  <cp:lastModifiedBy>User</cp:lastModifiedBy>
  <cp:lastPrinted>2023-03-07T06:20:13Z</cp:lastPrinted>
  <dcterms:created xsi:type="dcterms:W3CDTF">2021-11-17T11:42:24Z</dcterms:created>
  <dcterms:modified xsi:type="dcterms:W3CDTF">2023-03-07T06:24:49Z</dcterms:modified>
</cp:coreProperties>
</file>