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3040" windowHeight="9195" activeTab="2"/>
  </bookViews>
  <sheets>
    <sheet name="Лист1" sheetId="1" r:id="rId1"/>
    <sheet name="Лист2" sheetId="2" r:id="rId2"/>
    <sheet name="Лист3" sheetId="3" r:id="rId3"/>
  </sheets>
  <definedNames>
    <definedName name="OLE_LINK13" localSheetId="2">Лист3!$F$11</definedName>
    <definedName name="_xlnm.Print_Area" localSheetId="2">Лист3!$A$1:$H$3154</definedName>
  </definedNames>
  <calcPr calcId="144525"/>
</workbook>
</file>

<file path=xl/calcChain.xml><?xml version="1.0" encoding="utf-8"?>
<calcChain xmlns="http://schemas.openxmlformats.org/spreadsheetml/2006/main">
  <c r="F2875" i="3" l="1"/>
  <c r="H2884" i="3" l="1"/>
  <c r="G2884" i="3"/>
  <c r="F2884" i="3"/>
  <c r="E2884" i="3"/>
  <c r="G2847" i="3"/>
  <c r="F2847" i="3"/>
  <c r="E2847" i="3"/>
  <c r="H2759" i="3"/>
  <c r="H2758" i="3"/>
  <c r="H2757" i="3"/>
  <c r="H2756" i="3"/>
  <c r="H2755" i="3"/>
  <c r="H2754" i="3"/>
  <c r="H2753" i="3"/>
  <c r="H2752" i="3"/>
  <c r="H2751" i="3"/>
  <c r="H2750" i="3"/>
  <c r="H2749" i="3"/>
  <c r="H2748" i="3"/>
  <c r="H2747" i="3"/>
  <c r="H2746" i="3"/>
  <c r="H2745" i="3"/>
  <c r="H2744" i="3"/>
  <c r="H2743" i="3"/>
  <c r="H2742" i="3"/>
  <c r="H2741" i="3"/>
  <c r="H2740" i="3"/>
  <c r="H2739" i="3"/>
  <c r="H2738" i="3"/>
  <c r="H2737" i="3"/>
  <c r="H2736" i="3"/>
  <c r="H2735" i="3"/>
  <c r="H2734" i="3"/>
  <c r="H2733" i="3"/>
  <c r="H2732" i="3"/>
  <c r="H2731" i="3"/>
  <c r="H2730" i="3"/>
  <c r="H2729" i="3"/>
  <c r="H2728" i="3"/>
  <c r="H2727" i="3"/>
  <c r="H2726" i="3"/>
  <c r="H2725" i="3"/>
  <c r="H2724" i="3"/>
  <c r="H2723" i="3"/>
  <c r="H2722" i="3"/>
  <c r="H2721" i="3"/>
  <c r="H2720" i="3"/>
  <c r="H2719" i="3"/>
  <c r="H2718" i="3"/>
  <c r="H2717" i="3"/>
  <c r="H2716" i="3"/>
  <c r="H2715" i="3"/>
  <c r="H2714" i="3"/>
  <c r="H2713" i="3"/>
  <c r="H2712" i="3"/>
  <c r="H2711" i="3"/>
  <c r="H2710" i="3"/>
  <c r="H2709" i="3"/>
  <c r="H2708" i="3"/>
  <c r="H2707" i="3"/>
  <c r="H2706" i="3"/>
  <c r="H2705" i="3"/>
  <c r="H2704" i="3"/>
  <c r="H2703" i="3"/>
  <c r="H2702" i="3"/>
  <c r="H2701" i="3"/>
  <c r="H2700" i="3"/>
  <c r="H2699" i="3"/>
  <c r="H2698" i="3"/>
  <c r="H2697" i="3"/>
  <c r="H2696" i="3"/>
  <c r="H2695" i="3"/>
  <c r="H2694" i="3"/>
  <c r="H2693" i="3"/>
  <c r="H2692" i="3"/>
  <c r="H2691" i="3"/>
  <c r="H2690" i="3"/>
  <c r="H2689" i="3"/>
  <c r="H2688" i="3"/>
  <c r="H2687" i="3"/>
  <c r="H2686" i="3"/>
  <c r="H2685" i="3"/>
  <c r="H2684" i="3"/>
  <c r="H2683" i="3"/>
  <c r="H2682" i="3"/>
  <c r="H2681" i="3"/>
  <c r="H2680" i="3"/>
  <c r="H2679" i="3"/>
  <c r="H2678" i="3"/>
  <c r="H2677" i="3"/>
  <c r="H2676" i="3"/>
  <c r="H2675" i="3"/>
  <c r="H2674" i="3"/>
  <c r="H2673" i="3"/>
  <c r="H2672" i="3"/>
  <c r="H2671" i="3"/>
  <c r="H2670" i="3"/>
  <c r="H2669" i="3"/>
  <c r="H2668" i="3"/>
  <c r="H2667" i="3"/>
  <c r="H2666" i="3"/>
  <c r="H2665" i="3"/>
  <c r="H2664" i="3"/>
  <c r="H2663" i="3"/>
  <c r="H2662" i="3"/>
  <c r="H2661" i="3"/>
  <c r="H2660" i="3"/>
  <c r="H2659" i="3"/>
  <c r="H2658" i="3"/>
  <c r="H2657" i="3"/>
  <c r="H2656" i="3"/>
  <c r="H2655" i="3"/>
  <c r="H2654" i="3"/>
  <c r="H2653" i="3"/>
  <c r="H2652" i="3"/>
  <c r="H2651" i="3"/>
  <c r="H2650" i="3"/>
  <c r="H2649" i="3"/>
  <c r="H2648" i="3"/>
  <c r="H2647" i="3"/>
  <c r="H2646" i="3"/>
  <c r="H2645" i="3"/>
  <c r="H2644" i="3"/>
  <c r="H2643" i="3"/>
  <c r="H2642" i="3"/>
  <c r="H2641" i="3"/>
  <c r="H2640" i="3"/>
  <c r="H2639" i="3"/>
  <c r="H2638" i="3"/>
  <c r="H2637" i="3"/>
  <c r="H2636" i="3"/>
  <c r="H2635" i="3"/>
  <c r="H2634" i="3"/>
  <c r="H2633" i="3"/>
  <c r="H2632" i="3"/>
  <c r="H2631" i="3"/>
  <c r="H2630" i="3"/>
  <c r="H2629" i="3"/>
  <c r="H2628" i="3"/>
  <c r="H2627" i="3"/>
  <c r="H2626" i="3"/>
  <c r="H2625" i="3"/>
  <c r="H2624" i="3"/>
  <c r="H2623" i="3"/>
  <c r="H2622" i="3"/>
  <c r="H2621" i="3"/>
  <c r="H2620" i="3"/>
  <c r="H2619" i="3"/>
  <c r="H2618" i="3"/>
  <c r="H2617" i="3"/>
  <c r="H2616" i="3"/>
  <c r="H2615" i="3"/>
  <c r="H2614" i="3"/>
  <c r="H2613" i="3"/>
  <c r="H2612" i="3"/>
  <c r="H2611" i="3"/>
  <c r="H2610" i="3"/>
  <c r="H2609" i="3"/>
  <c r="H2608" i="3"/>
  <c r="H2607" i="3"/>
  <c r="H2606" i="3"/>
  <c r="H2605" i="3"/>
  <c r="H2604" i="3"/>
  <c r="H2603" i="3"/>
  <c r="H2602" i="3"/>
  <c r="H2601" i="3"/>
  <c r="H2600" i="3"/>
  <c r="H2599" i="3"/>
  <c r="H2598" i="3"/>
  <c r="H2597" i="3"/>
  <c r="H2596" i="3"/>
  <c r="H2595" i="3"/>
  <c r="H2594" i="3"/>
  <c r="H2593" i="3"/>
  <c r="H2592" i="3"/>
  <c r="H2591" i="3"/>
  <c r="H2590" i="3"/>
  <c r="H2589" i="3"/>
  <c r="H2588" i="3"/>
  <c r="H2587" i="3"/>
  <c r="H2586" i="3"/>
  <c r="H2585" i="3"/>
  <c r="H2584" i="3"/>
  <c r="H2583" i="3"/>
  <c r="H2582" i="3"/>
  <c r="H2581" i="3"/>
  <c r="H2580" i="3"/>
  <c r="H2579" i="3"/>
  <c r="H2578" i="3"/>
  <c r="H2577" i="3"/>
  <c r="H2576" i="3"/>
  <c r="H2575" i="3"/>
  <c r="H2574" i="3"/>
  <c r="H2573" i="3"/>
  <c r="H2572" i="3"/>
  <c r="H2571" i="3"/>
  <c r="H2570" i="3"/>
  <c r="H2569" i="3"/>
  <c r="H2568" i="3"/>
  <c r="H2567" i="3"/>
  <c r="H2566" i="3"/>
  <c r="H2565" i="3"/>
  <c r="H2564" i="3"/>
  <c r="H2563" i="3"/>
  <c r="H2562" i="3"/>
  <c r="H2561" i="3"/>
  <c r="H2560" i="3"/>
  <c r="H2559" i="3"/>
  <c r="H2558" i="3"/>
  <c r="H2557" i="3"/>
  <c r="H2556" i="3"/>
  <c r="H2555" i="3"/>
  <c r="H2554" i="3"/>
  <c r="H2553" i="3"/>
  <c r="H2552" i="3"/>
  <c r="H2551" i="3"/>
  <c r="H2550" i="3"/>
  <c r="H2549" i="3"/>
  <c r="H2548" i="3"/>
  <c r="H2547" i="3"/>
  <c r="H2546" i="3"/>
  <c r="H2545" i="3"/>
  <c r="H2544" i="3"/>
  <c r="H2543" i="3"/>
  <c r="H2542" i="3"/>
  <c r="H2541" i="3"/>
  <c r="H2540" i="3"/>
  <c r="H2539" i="3"/>
  <c r="H2538" i="3"/>
  <c r="H2537" i="3"/>
  <c r="H2536" i="3"/>
  <c r="H2535" i="3"/>
  <c r="H2534" i="3"/>
  <c r="H2533" i="3"/>
  <c r="H2532" i="3"/>
  <c r="H2531" i="3"/>
  <c r="H2530" i="3"/>
  <c r="H2529" i="3"/>
  <c r="H2528" i="3"/>
  <c r="H2527" i="3"/>
  <c r="H2526" i="3"/>
  <c r="H2525" i="3"/>
  <c r="H2524" i="3"/>
  <c r="H2523" i="3"/>
  <c r="H2522" i="3"/>
  <c r="H2521" i="3"/>
  <c r="H2520" i="3"/>
  <c r="H2519" i="3"/>
  <c r="H2518" i="3"/>
  <c r="H2517" i="3"/>
  <c r="H2516" i="3"/>
  <c r="H2515" i="3"/>
  <c r="H2514" i="3"/>
  <c r="H2513" i="3"/>
  <c r="H2512" i="3"/>
  <c r="H2511" i="3"/>
  <c r="H2510" i="3"/>
  <c r="H2509" i="3"/>
  <c r="H2508" i="3"/>
  <c r="H2507" i="3"/>
  <c r="H2506" i="3"/>
  <c r="H2505" i="3"/>
  <c r="H2504" i="3"/>
  <c r="H2503" i="3"/>
  <c r="H2502" i="3"/>
  <c r="H2501" i="3"/>
  <c r="H2500" i="3"/>
  <c r="H2499" i="3"/>
  <c r="H2498" i="3"/>
  <c r="H2497" i="3"/>
  <c r="H2496" i="3"/>
  <c r="H2495" i="3"/>
  <c r="H2494" i="3"/>
  <c r="H2493" i="3"/>
  <c r="H2492" i="3"/>
  <c r="H2491" i="3"/>
  <c r="H2490" i="3"/>
  <c r="H2489" i="3"/>
  <c r="H2488" i="3"/>
  <c r="H2487" i="3"/>
  <c r="H2486" i="3"/>
  <c r="H2485" i="3"/>
  <c r="H2484" i="3"/>
  <c r="H2483" i="3"/>
  <c r="H2482" i="3"/>
  <c r="H2481" i="3"/>
  <c r="H2480" i="3"/>
  <c r="H2479" i="3"/>
  <c r="H2478" i="3"/>
  <c r="H2477" i="3"/>
  <c r="H2476" i="3"/>
  <c r="H2475" i="3"/>
  <c r="H2474" i="3"/>
  <c r="H2473" i="3"/>
  <c r="H2472" i="3"/>
  <c r="H2471" i="3"/>
  <c r="H2470" i="3"/>
  <c r="H2469" i="3"/>
  <c r="H2468" i="3"/>
  <c r="H2467" i="3"/>
  <c r="H2466" i="3"/>
  <c r="H2465" i="3"/>
  <c r="H2464" i="3"/>
  <c r="H2463" i="3"/>
  <c r="H2462" i="3"/>
  <c r="H2461" i="3"/>
  <c r="H2460" i="3"/>
  <c r="H2459" i="3"/>
  <c r="H2458" i="3"/>
  <c r="H2457" i="3"/>
  <c r="H2456" i="3"/>
  <c r="H2455" i="3"/>
  <c r="H2454" i="3"/>
  <c r="H2453" i="3"/>
  <c r="H2452" i="3"/>
  <c r="H2451" i="3"/>
  <c r="H2450" i="3"/>
  <c r="H2449" i="3"/>
  <c r="H2448" i="3"/>
  <c r="H2447" i="3"/>
  <c r="H2446" i="3"/>
  <c r="H2445" i="3"/>
  <c r="H2444" i="3"/>
  <c r="H2443" i="3"/>
  <c r="H2442" i="3"/>
  <c r="H2441" i="3"/>
  <c r="H2440" i="3"/>
  <c r="H2439" i="3"/>
  <c r="H2438" i="3"/>
  <c r="H2437" i="3"/>
  <c r="H2436" i="3"/>
  <c r="H2435" i="3"/>
  <c r="H2434" i="3"/>
  <c r="H2433" i="3"/>
  <c r="H2432" i="3"/>
  <c r="H2431" i="3"/>
  <c r="H2430" i="3"/>
  <c r="H2429" i="3"/>
  <c r="H2428" i="3"/>
  <c r="H2427" i="3"/>
  <c r="H2426" i="3"/>
  <c r="H2425" i="3"/>
  <c r="H2424" i="3"/>
  <c r="H2423" i="3"/>
  <c r="H2422" i="3"/>
  <c r="H2421" i="3"/>
  <c r="H2420" i="3"/>
  <c r="H2419" i="3"/>
  <c r="H2418" i="3"/>
  <c r="H2417" i="3"/>
  <c r="H2416" i="3"/>
  <c r="H2415" i="3"/>
  <c r="H2414" i="3"/>
  <c r="H2413" i="3"/>
  <c r="H2412" i="3"/>
  <c r="H2411" i="3"/>
  <c r="H2410" i="3"/>
  <c r="H2409" i="3"/>
  <c r="H2408" i="3"/>
  <c r="H2407" i="3"/>
  <c r="H2406" i="3"/>
  <c r="H2405" i="3"/>
  <c r="H2404" i="3"/>
  <c r="H2403" i="3"/>
  <c r="H2402" i="3"/>
  <c r="H2401" i="3"/>
  <c r="H2400" i="3"/>
  <c r="H2399" i="3"/>
  <c r="H2398" i="3"/>
  <c r="H2397" i="3"/>
  <c r="H2396" i="3"/>
  <c r="H2395" i="3"/>
  <c r="H2394" i="3"/>
  <c r="H2393" i="3"/>
  <c r="H2392" i="3"/>
  <c r="H2391" i="3"/>
  <c r="H2390" i="3"/>
  <c r="H2389" i="3"/>
  <c r="H2388" i="3"/>
  <c r="H2387" i="3"/>
  <c r="H2386" i="3"/>
  <c r="H2385" i="3"/>
  <c r="H2384" i="3"/>
  <c r="H2383" i="3"/>
  <c r="H2382" i="3"/>
  <c r="H2381" i="3"/>
  <c r="H2380" i="3"/>
  <c r="H2379" i="3"/>
  <c r="H2378" i="3"/>
  <c r="H2377" i="3"/>
  <c r="H2376" i="3"/>
  <c r="H2375" i="3"/>
  <c r="H2374" i="3"/>
  <c r="H2373" i="3"/>
  <c r="H2372" i="3"/>
  <c r="H2371" i="3"/>
  <c r="H2370" i="3"/>
  <c r="H2369" i="3"/>
  <c r="H2368" i="3"/>
  <c r="H2367" i="3"/>
  <c r="H2366" i="3"/>
  <c r="H2365" i="3"/>
  <c r="H2364" i="3"/>
  <c r="H2363" i="3"/>
  <c r="H2362" i="3"/>
  <c r="H2361" i="3"/>
  <c r="H2360" i="3"/>
  <c r="H2359" i="3"/>
  <c r="H2358" i="3"/>
  <c r="H2357" i="3"/>
  <c r="H2356" i="3"/>
  <c r="H2355" i="3"/>
  <c r="H2354" i="3"/>
  <c r="H2353" i="3"/>
  <c r="H2352" i="3"/>
  <c r="H2351" i="3"/>
  <c r="H2350" i="3"/>
  <c r="H2349" i="3"/>
  <c r="H2348" i="3"/>
  <c r="H2347" i="3"/>
  <c r="H2346" i="3"/>
  <c r="H2345" i="3"/>
  <c r="H2344" i="3"/>
  <c r="H2343" i="3"/>
  <c r="H2342" i="3"/>
  <c r="H2341" i="3"/>
  <c r="H2340" i="3"/>
  <c r="H2339" i="3"/>
  <c r="H2338" i="3"/>
  <c r="H2337" i="3"/>
  <c r="H2336" i="3"/>
  <c r="H2335" i="3"/>
  <c r="H2334" i="3"/>
  <c r="H2333" i="3"/>
  <c r="H2332" i="3"/>
  <c r="H2331" i="3"/>
  <c r="H2330" i="3"/>
  <c r="H2329" i="3"/>
  <c r="H2328" i="3"/>
  <c r="H2327" i="3"/>
  <c r="H2326" i="3"/>
  <c r="H2325" i="3"/>
  <c r="H2324" i="3"/>
  <c r="H2323" i="3"/>
  <c r="H2322" i="3"/>
  <c r="H2321" i="3"/>
  <c r="H2320" i="3"/>
  <c r="H2319" i="3"/>
  <c r="H2318" i="3"/>
  <c r="H2317" i="3"/>
  <c r="H2316" i="3"/>
  <c r="H2315" i="3"/>
  <c r="H2314" i="3"/>
  <c r="H2313" i="3"/>
  <c r="H2312" i="3"/>
  <c r="H2311" i="3"/>
  <c r="H2310" i="3"/>
  <c r="H2309" i="3"/>
  <c r="H2308" i="3"/>
  <c r="H2307" i="3"/>
  <c r="H2306" i="3"/>
  <c r="H2305" i="3"/>
  <c r="H2304" i="3"/>
  <c r="H2303" i="3"/>
  <c r="H2302" i="3"/>
  <c r="H2301" i="3"/>
  <c r="H2300" i="3"/>
  <c r="H2299" i="3"/>
  <c r="H2298" i="3"/>
  <c r="H2297" i="3"/>
  <c r="H2296" i="3"/>
  <c r="H2295" i="3"/>
  <c r="H2294" i="3"/>
  <c r="H2293" i="3"/>
  <c r="H2292" i="3"/>
  <c r="H2291" i="3"/>
  <c r="H2290" i="3"/>
  <c r="H2289" i="3"/>
  <c r="H2288" i="3"/>
  <c r="H2287" i="3"/>
  <c r="H2286" i="3"/>
  <c r="H2285" i="3"/>
  <c r="H2284" i="3"/>
  <c r="H2283" i="3"/>
  <c r="H2282" i="3"/>
  <c r="H2281" i="3"/>
  <c r="H2280" i="3"/>
  <c r="H2279" i="3"/>
  <c r="H2278" i="3"/>
  <c r="H2277" i="3"/>
  <c r="H2276" i="3"/>
  <c r="H2275" i="3"/>
  <c r="H2274" i="3"/>
  <c r="H2273" i="3"/>
  <c r="H2272" i="3"/>
  <c r="H2271" i="3"/>
  <c r="H2270" i="3"/>
  <c r="H2269" i="3"/>
  <c r="H2268" i="3"/>
  <c r="H2267" i="3"/>
  <c r="H2266" i="3"/>
  <c r="H2265" i="3"/>
  <c r="H2264" i="3"/>
  <c r="H2263" i="3"/>
  <c r="H2262" i="3"/>
  <c r="H2261" i="3"/>
  <c r="H2260" i="3"/>
  <c r="H2259" i="3"/>
  <c r="H2258" i="3"/>
  <c r="H2257" i="3"/>
  <c r="H2256" i="3"/>
  <c r="H2255" i="3"/>
  <c r="H2254" i="3"/>
  <c r="H2253" i="3"/>
  <c r="H2252" i="3"/>
  <c r="H2251" i="3"/>
  <c r="H2250" i="3"/>
  <c r="H2249" i="3"/>
  <c r="H2248" i="3"/>
  <c r="H2247" i="3"/>
  <c r="H2246" i="3"/>
  <c r="H2245" i="3"/>
  <c r="H2244" i="3"/>
  <c r="H2243" i="3"/>
  <c r="H2242" i="3"/>
  <c r="H2241" i="3"/>
  <c r="H2240" i="3"/>
  <c r="H2239" i="3"/>
  <c r="H2238" i="3"/>
  <c r="H2237" i="3"/>
  <c r="H2236" i="3"/>
  <c r="H2235" i="3"/>
  <c r="H2234" i="3"/>
  <c r="H2233" i="3"/>
  <c r="H2232" i="3"/>
  <c r="H2231" i="3"/>
  <c r="H2230" i="3"/>
  <c r="H2229" i="3"/>
  <c r="H2228" i="3"/>
  <c r="H2227" i="3"/>
  <c r="H2226" i="3"/>
  <c r="H2225" i="3"/>
  <c r="H2224" i="3"/>
  <c r="H2223" i="3"/>
  <c r="H2222" i="3"/>
  <c r="H2221" i="3"/>
  <c r="H2220" i="3"/>
  <c r="H2219" i="3"/>
  <c r="H2218" i="3"/>
  <c r="H2217" i="3"/>
  <c r="H2216" i="3"/>
  <c r="H2215" i="3"/>
  <c r="H2214" i="3"/>
  <c r="H2213" i="3"/>
  <c r="H2212" i="3"/>
  <c r="H2211" i="3"/>
  <c r="H2210" i="3"/>
  <c r="H2209" i="3"/>
  <c r="H2208" i="3"/>
  <c r="H2207" i="3"/>
  <c r="H2206" i="3"/>
  <c r="H2205" i="3"/>
  <c r="H2204" i="3"/>
  <c r="H2203" i="3"/>
  <c r="H2202" i="3"/>
  <c r="H2201" i="3"/>
  <c r="H2200" i="3"/>
  <c r="H2199" i="3"/>
  <c r="H2198" i="3"/>
  <c r="H2197" i="3"/>
  <c r="H2196" i="3"/>
  <c r="H2195" i="3"/>
  <c r="H2194" i="3"/>
  <c r="H2193" i="3"/>
  <c r="H2192" i="3"/>
  <c r="H2191" i="3"/>
  <c r="H2190" i="3"/>
  <c r="H2189" i="3"/>
  <c r="H2188" i="3"/>
  <c r="H2187" i="3"/>
  <c r="H2186" i="3"/>
  <c r="H2185" i="3"/>
  <c r="H2184" i="3"/>
  <c r="H2183" i="3"/>
  <c r="H2182" i="3"/>
  <c r="H2181" i="3"/>
  <c r="H2180" i="3"/>
  <c r="H2179" i="3"/>
  <c r="H2178" i="3"/>
  <c r="H2177" i="3"/>
  <c r="H2176" i="3"/>
  <c r="H2175" i="3"/>
  <c r="H2174" i="3"/>
  <c r="H2173" i="3"/>
  <c r="H2172" i="3"/>
  <c r="H2171" i="3"/>
  <c r="H2170" i="3"/>
  <c r="H2169" i="3"/>
  <c r="H2168" i="3"/>
  <c r="H2167" i="3"/>
  <c r="H2166" i="3"/>
  <c r="H2165" i="3"/>
  <c r="H2164" i="3"/>
  <c r="H2163" i="3"/>
  <c r="H2162" i="3"/>
  <c r="H2161" i="3"/>
  <c r="H2160" i="3"/>
  <c r="H2159" i="3"/>
  <c r="H2158" i="3"/>
  <c r="H2157" i="3"/>
  <c r="H2156" i="3"/>
  <c r="H2155" i="3"/>
  <c r="H2154" i="3"/>
  <c r="H2153" i="3"/>
  <c r="H2152" i="3"/>
  <c r="H2151" i="3"/>
  <c r="H2150" i="3"/>
  <c r="H2149" i="3"/>
  <c r="H2148" i="3"/>
  <c r="H2147" i="3"/>
  <c r="H2146" i="3"/>
  <c r="H2145" i="3"/>
  <c r="H2144" i="3"/>
  <c r="H2143" i="3"/>
  <c r="H2142" i="3"/>
  <c r="H2141" i="3"/>
  <c r="H2140" i="3"/>
  <c r="H2139" i="3"/>
  <c r="H2138" i="3"/>
  <c r="H2137" i="3"/>
  <c r="H2136" i="3"/>
  <c r="H2135" i="3"/>
  <c r="H2134" i="3"/>
  <c r="H2133" i="3"/>
  <c r="H2132" i="3"/>
  <c r="H2131" i="3"/>
  <c r="H2130" i="3"/>
  <c r="H2129" i="3"/>
  <c r="H2128" i="3"/>
  <c r="H2127" i="3"/>
  <c r="H2126" i="3"/>
  <c r="H2125" i="3"/>
  <c r="H2124" i="3"/>
  <c r="H2123" i="3"/>
  <c r="H2122" i="3"/>
  <c r="H2121" i="3"/>
  <c r="H2120" i="3"/>
  <c r="H2119" i="3"/>
  <c r="H2118" i="3"/>
  <c r="H2117" i="3"/>
  <c r="H2116" i="3"/>
  <c r="H2115" i="3"/>
  <c r="H2114" i="3"/>
  <c r="H2113" i="3"/>
  <c r="H2112" i="3"/>
  <c r="H2111" i="3"/>
  <c r="H2110" i="3"/>
  <c r="H2109" i="3"/>
  <c r="H2108" i="3"/>
  <c r="H2107" i="3"/>
  <c r="H2106" i="3"/>
  <c r="H2105" i="3"/>
  <c r="H2104" i="3"/>
  <c r="H2103" i="3"/>
  <c r="H2102" i="3"/>
  <c r="H2101" i="3"/>
  <c r="H2100" i="3"/>
  <c r="H2099" i="3"/>
  <c r="H2098" i="3"/>
  <c r="H2097" i="3"/>
  <c r="H2096" i="3"/>
  <c r="H2095" i="3"/>
  <c r="H2094" i="3"/>
  <c r="H2093" i="3"/>
  <c r="H2092" i="3"/>
  <c r="H2091" i="3"/>
  <c r="H2090" i="3"/>
  <c r="H2089" i="3"/>
  <c r="H2088" i="3"/>
  <c r="H2087" i="3"/>
  <c r="H2086" i="3"/>
  <c r="H2085" i="3"/>
  <c r="H2084" i="3"/>
  <c r="H2083" i="3"/>
  <c r="H2082" i="3"/>
  <c r="H2081" i="3"/>
  <c r="H2080" i="3"/>
  <c r="H2079" i="3"/>
  <c r="H2078" i="3"/>
  <c r="H2077" i="3"/>
  <c r="H2076" i="3"/>
  <c r="H2075" i="3"/>
  <c r="H2074" i="3"/>
  <c r="H2073" i="3"/>
  <c r="H2072" i="3"/>
  <c r="H2071" i="3"/>
  <c r="H2070" i="3"/>
  <c r="H2069" i="3"/>
  <c r="H2068" i="3"/>
  <c r="H2067" i="3"/>
  <c r="H2066" i="3"/>
  <c r="H2065" i="3"/>
  <c r="H2064" i="3"/>
  <c r="H2063" i="3"/>
  <c r="H2062" i="3"/>
  <c r="H2061" i="3"/>
  <c r="H2060" i="3"/>
  <c r="H2059" i="3"/>
  <c r="H2058" i="3"/>
  <c r="H2057" i="3"/>
  <c r="H2056" i="3"/>
  <c r="H2055" i="3"/>
  <c r="H2054" i="3"/>
  <c r="H2053" i="3"/>
  <c r="H2052" i="3"/>
  <c r="H2051" i="3"/>
  <c r="H2050" i="3"/>
  <c r="H2049" i="3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H2034" i="3"/>
  <c r="H2033" i="3"/>
  <c r="H2032" i="3"/>
  <c r="H2031" i="3"/>
  <c r="H2030" i="3"/>
  <c r="H2029" i="3"/>
  <c r="H2028" i="3"/>
  <c r="H2027" i="3"/>
  <c r="H2026" i="3"/>
  <c r="H2025" i="3"/>
  <c r="H2024" i="3"/>
  <c r="H2023" i="3"/>
  <c r="H2022" i="3"/>
  <c r="H2021" i="3"/>
  <c r="H2020" i="3"/>
  <c r="H2019" i="3"/>
  <c r="H2018" i="3"/>
  <c r="H2017" i="3"/>
  <c r="H2016" i="3"/>
  <c r="H2015" i="3"/>
  <c r="H2014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47" i="3" l="1"/>
  <c r="G3136" i="3" l="1"/>
  <c r="H3118" i="3"/>
  <c r="H3111" i="3"/>
  <c r="H3046" i="3"/>
  <c r="H3044" i="3"/>
  <c r="H3043" i="3"/>
  <c r="H3042" i="3"/>
  <c r="H3041" i="3"/>
  <c r="H3040" i="3"/>
  <c r="H3039" i="3"/>
  <c r="H3038" i="3"/>
  <c r="H3037" i="3"/>
  <c r="H3035" i="3"/>
  <c r="H3033" i="3"/>
  <c r="H3032" i="3"/>
  <c r="H2967" i="3"/>
  <c r="H2964" i="3"/>
  <c r="H2929" i="3"/>
  <c r="H2924" i="3"/>
  <c r="H2920" i="3"/>
  <c r="H2919" i="3"/>
  <c r="H2918" i="3"/>
  <c r="H2909" i="3"/>
  <c r="H2890" i="3"/>
  <c r="E3124" i="3"/>
  <c r="F3118" i="3"/>
  <c r="E3118" i="3"/>
  <c r="F3111" i="3"/>
  <c r="E3111" i="3"/>
  <c r="F3046" i="3"/>
  <c r="E3046" i="3"/>
  <c r="F3044" i="3"/>
  <c r="E3044" i="3"/>
  <c r="F3043" i="3"/>
  <c r="E3043" i="3"/>
  <c r="F3042" i="3"/>
  <c r="E3042" i="3"/>
  <c r="F3041" i="3"/>
  <c r="E3041" i="3"/>
  <c r="F3040" i="3"/>
  <c r="E3040" i="3"/>
  <c r="F3039" i="3"/>
  <c r="E3039" i="3"/>
  <c r="F3038" i="3"/>
  <c r="E3038" i="3"/>
  <c r="F3037" i="3"/>
  <c r="E3037" i="3"/>
  <c r="F3035" i="3"/>
  <c r="E3035" i="3"/>
  <c r="F3033" i="3"/>
  <c r="E3033" i="3"/>
  <c r="F3032" i="3"/>
  <c r="E3032" i="3"/>
  <c r="F2967" i="3"/>
  <c r="F2964" i="3"/>
  <c r="F2929" i="3"/>
  <c r="E2929" i="3"/>
  <c r="F2924" i="3"/>
  <c r="E2924" i="3"/>
  <c r="F2920" i="3"/>
  <c r="E2920" i="3"/>
  <c r="F2919" i="3"/>
  <c r="E2919" i="3"/>
  <c r="F2918" i="3"/>
  <c r="E2918" i="3"/>
  <c r="F2909" i="3"/>
  <c r="F2890" i="3"/>
  <c r="E2890" i="3"/>
  <c r="F3136" i="3" l="1"/>
  <c r="E3136" i="3"/>
  <c r="H3136" i="3"/>
  <c r="H2880" i="3"/>
  <c r="G2880" i="3"/>
  <c r="F2880" i="3"/>
  <c r="E2880" i="3"/>
  <c r="H2875" i="3" l="1"/>
  <c r="G2875" i="3"/>
  <c r="E2875" i="3"/>
  <c r="H2860" i="3"/>
  <c r="G2860" i="3"/>
  <c r="F2860" i="3"/>
  <c r="H2856" i="3"/>
  <c r="G2856" i="3"/>
  <c r="G3140" i="3" s="1"/>
  <c r="F2856" i="3"/>
  <c r="H3140" i="3" l="1"/>
  <c r="F3140" i="3"/>
  <c r="G1814" i="3"/>
  <c r="G1816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4" i="3"/>
  <c r="G1845" i="3"/>
  <c r="G1846" i="3"/>
  <c r="G1847" i="3"/>
  <c r="G1848" i="3"/>
  <c r="G1849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1745" i="3"/>
  <c r="G1746" i="3"/>
  <c r="G1747" i="3"/>
  <c r="G1748" i="3"/>
  <c r="G1749" i="3"/>
  <c r="G1750" i="3"/>
  <c r="G175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12" i="3"/>
  <c r="G1713" i="3"/>
  <c r="G1714" i="3"/>
  <c r="G1715" i="3"/>
  <c r="G1716" i="3"/>
  <c r="G1717" i="3"/>
  <c r="G1718" i="3"/>
  <c r="G1719" i="3"/>
  <c r="G1705" i="3"/>
  <c r="G1706" i="3"/>
  <c r="G1707" i="3"/>
  <c r="G1708" i="3"/>
  <c r="G1709" i="3"/>
  <c r="G1710" i="3"/>
  <c r="G171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58" i="3"/>
  <c r="G1659" i="3"/>
  <c r="G1660" i="3"/>
  <c r="G1661" i="3"/>
  <c r="G1662" i="3"/>
  <c r="G1663" i="3"/>
  <c r="G1664" i="3"/>
  <c r="G1665" i="3"/>
  <c r="G1648" i="3"/>
  <c r="G1649" i="3"/>
  <c r="G1650" i="3"/>
  <c r="G1651" i="3"/>
  <c r="G1652" i="3"/>
  <c r="G1653" i="3"/>
  <c r="G1654" i="3"/>
  <c r="G1655" i="3"/>
  <c r="G1656" i="3"/>
  <c r="G1657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24" i="3"/>
  <c r="G1625" i="3"/>
  <c r="G1626" i="3"/>
  <c r="G1627" i="3"/>
  <c r="G1628" i="3"/>
  <c r="G1629" i="3"/>
  <c r="G1630" i="3"/>
  <c r="G1631" i="3"/>
  <c r="G1632" i="3"/>
  <c r="G1633" i="3"/>
  <c r="G1634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572" i="3"/>
  <c r="G1573" i="3"/>
  <c r="G1574" i="3"/>
  <c r="G1575" i="3"/>
  <c r="G1576" i="3"/>
  <c r="G1577" i="3"/>
  <c r="G1578" i="3"/>
  <c r="G1564" i="3"/>
  <c r="G1565" i="3"/>
  <c r="G1566" i="3"/>
  <c r="G1567" i="3"/>
  <c r="G1568" i="3"/>
  <c r="G1569" i="3"/>
  <c r="G1570" i="3"/>
  <c r="G1571" i="3"/>
  <c r="G1561" i="3"/>
  <c r="G1562" i="3"/>
  <c r="G1563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41" i="3"/>
  <c r="G1542" i="3"/>
  <c r="G1543" i="3"/>
  <c r="G1544" i="3"/>
  <c r="G1545" i="3"/>
  <c r="G1546" i="3"/>
  <c r="G1547" i="3"/>
  <c r="G1548" i="3"/>
  <c r="G1536" i="3"/>
  <c r="G1537" i="3"/>
  <c r="G1538" i="3"/>
  <c r="G1539" i="3"/>
  <c r="G1540" i="3"/>
  <c r="G1525" i="3"/>
  <c r="G1526" i="3"/>
  <c r="G1527" i="3"/>
  <c r="G1528" i="3"/>
  <c r="G1529" i="3"/>
  <c r="G1530" i="3"/>
  <c r="G1531" i="3"/>
  <c r="G1532" i="3"/>
  <c r="G1533" i="3"/>
  <c r="G1534" i="3"/>
  <c r="G1535" i="3"/>
  <c r="G1516" i="3"/>
  <c r="G1517" i="3"/>
  <c r="G1518" i="3"/>
  <c r="G1519" i="3"/>
  <c r="G1520" i="3"/>
  <c r="G1521" i="3"/>
  <c r="G1522" i="3"/>
  <c r="G1523" i="3"/>
  <c r="G1524" i="3"/>
  <c r="G1510" i="3"/>
  <c r="G1511" i="3"/>
  <c r="G1512" i="3"/>
  <c r="G1513" i="3"/>
  <c r="G1514" i="3"/>
  <c r="G1515" i="3"/>
  <c r="G1503" i="3"/>
  <c r="G1504" i="3"/>
  <c r="G1505" i="3"/>
  <c r="G1506" i="3"/>
  <c r="G1507" i="3"/>
  <c r="G1508" i="3"/>
  <c r="G1509" i="3"/>
  <c r="G1494" i="3"/>
  <c r="G1495" i="3"/>
  <c r="G1496" i="3"/>
  <c r="G1497" i="3"/>
  <c r="G1498" i="3"/>
  <c r="G1499" i="3"/>
  <c r="G1500" i="3"/>
  <c r="G1501" i="3"/>
  <c r="G1502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69" i="3"/>
  <c r="G1470" i="3"/>
  <c r="G1471" i="3"/>
  <c r="G1472" i="3"/>
  <c r="G1473" i="3"/>
  <c r="G1474" i="3"/>
  <c r="G1475" i="3"/>
  <c r="G1476" i="3"/>
  <c r="G1477" i="3"/>
  <c r="G1478" i="3"/>
  <c r="G1479" i="3"/>
  <c r="G1462" i="3"/>
  <c r="G1463" i="3"/>
  <c r="G1464" i="3"/>
  <c r="G1465" i="3"/>
  <c r="G1466" i="3"/>
  <c r="G1467" i="3"/>
  <c r="G1468" i="3"/>
  <c r="G1453" i="3"/>
  <c r="G1454" i="3"/>
  <c r="G1455" i="3"/>
  <c r="G1456" i="3"/>
  <c r="G1457" i="3"/>
  <c r="G1458" i="3"/>
  <c r="G1459" i="3"/>
  <c r="G1460" i="3"/>
  <c r="G1461" i="3"/>
  <c r="G1267" i="3"/>
  <c r="G1268" i="3"/>
  <c r="G1269" i="3"/>
  <c r="G1270" i="3"/>
  <c r="G1271" i="3"/>
  <c r="G1272" i="3"/>
  <c r="G1273" i="3"/>
  <c r="G1260" i="3"/>
  <c r="G1261" i="3"/>
  <c r="G1262" i="3"/>
  <c r="G1263" i="3"/>
  <c r="G1264" i="3"/>
  <c r="G1265" i="3"/>
  <c r="G1266" i="3"/>
  <c r="G1253" i="3"/>
  <c r="G1254" i="3"/>
  <c r="G1255" i="3"/>
  <c r="G1256" i="3"/>
  <c r="G1257" i="3"/>
  <c r="G1258" i="3"/>
  <c r="G1259" i="3"/>
  <c r="G1244" i="3"/>
  <c r="G1245" i="3"/>
  <c r="G1246" i="3"/>
  <c r="G1247" i="3"/>
  <c r="G1248" i="3"/>
  <c r="G1249" i="3"/>
  <c r="G1250" i="3"/>
  <c r="G1251" i="3"/>
  <c r="G1252" i="3"/>
  <c r="G1237" i="3"/>
  <c r="G1238" i="3"/>
  <c r="G1239" i="3"/>
  <c r="G1240" i="3"/>
  <c r="G1241" i="3"/>
  <c r="G1242" i="3"/>
  <c r="G124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15" i="3"/>
  <c r="G1216" i="3"/>
  <c r="G1217" i="3"/>
  <c r="G1218" i="3"/>
  <c r="G1219" i="3"/>
  <c r="G1220" i="3"/>
  <c r="G1221" i="3"/>
  <c r="G1222" i="3"/>
  <c r="G1223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177" i="3"/>
  <c r="G1178" i="3"/>
  <c r="G1179" i="3"/>
  <c r="G1180" i="3"/>
  <c r="G1181" i="3"/>
  <c r="G1182" i="3"/>
  <c r="G1183" i="3"/>
  <c r="G1184" i="3"/>
  <c r="G1185" i="3"/>
  <c r="G1186" i="3"/>
  <c r="G1187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23" i="3"/>
  <c r="G1106" i="3" l="1"/>
  <c r="G1107" i="3"/>
  <c r="G1108" i="3"/>
  <c r="G1109" i="3"/>
  <c r="G1110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883" i="3"/>
  <c r="G884" i="3"/>
  <c r="G885" i="3"/>
  <c r="G886" i="3"/>
  <c r="G887" i="3"/>
  <c r="G888" i="3"/>
  <c r="G889" i="3"/>
  <c r="G890" i="3"/>
  <c r="G891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728" i="3"/>
  <c r="G729" i="3"/>
  <c r="G730" i="3"/>
  <c r="G731" i="3"/>
  <c r="G732" i="3"/>
  <c r="G733" i="3"/>
  <c r="G734" i="3"/>
  <c r="G719" i="3"/>
  <c r="G720" i="3"/>
  <c r="G721" i="3"/>
  <c r="G722" i="3"/>
  <c r="G723" i="3"/>
  <c r="G724" i="3"/>
  <c r="G725" i="3"/>
  <c r="G726" i="3"/>
  <c r="G727" i="3"/>
  <c r="G709" i="3"/>
  <c r="G710" i="3"/>
  <c r="G711" i="3"/>
  <c r="G712" i="3"/>
  <c r="G713" i="3"/>
  <c r="G714" i="3"/>
  <c r="G715" i="3"/>
  <c r="G716" i="3"/>
  <c r="G717" i="3"/>
  <c r="G718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688" i="3"/>
  <c r="G689" i="3"/>
  <c r="G690" i="3"/>
  <c r="G691" i="3"/>
  <c r="G692" i="3"/>
  <c r="G693" i="3"/>
  <c r="G694" i="3"/>
  <c r="G695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507" i="3"/>
  <c r="G508" i="3"/>
  <c r="G509" i="3"/>
  <c r="G510" i="3"/>
  <c r="G511" i="3"/>
  <c r="G512" i="3"/>
  <c r="G513" i="3"/>
  <c r="G514" i="3"/>
  <c r="G515" i="3"/>
  <c r="G516" i="3"/>
  <c r="G517" i="3"/>
  <c r="G497" i="3"/>
  <c r="G498" i="3"/>
  <c r="G499" i="3"/>
  <c r="G500" i="3"/>
  <c r="G501" i="3"/>
  <c r="G502" i="3"/>
  <c r="G503" i="3"/>
  <c r="G504" i="3"/>
  <c r="G505" i="3"/>
  <c r="G506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74" i="3"/>
  <c r="G475" i="3"/>
  <c r="G476" i="3"/>
  <c r="G477" i="3"/>
  <c r="G478" i="3"/>
  <c r="G479" i="3"/>
  <c r="G480" i="3"/>
  <c r="G481" i="3"/>
  <c r="G482" i="3"/>
  <c r="G483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42" i="3"/>
  <c r="G443" i="3"/>
  <c r="G444" i="3"/>
  <c r="G445" i="3"/>
  <c r="G446" i="3"/>
  <c r="G447" i="3"/>
  <c r="G448" i="3"/>
  <c r="G435" i="3"/>
  <c r="G436" i="3"/>
  <c r="G437" i="3"/>
  <c r="G438" i="3"/>
  <c r="G439" i="3"/>
  <c r="G440" i="3"/>
  <c r="G441" i="3"/>
  <c r="G419" i="3" l="1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395" i="3"/>
  <c r="G396" i="3"/>
  <c r="G397" i="3"/>
  <c r="G398" i="3"/>
  <c r="G399" i="3"/>
  <c r="G400" i="3"/>
  <c r="G401" i="3"/>
  <c r="G402" i="3"/>
  <c r="G403" i="3"/>
  <c r="G404" i="3"/>
  <c r="G388" i="3"/>
  <c r="G389" i="3"/>
  <c r="G390" i="3"/>
  <c r="G391" i="3"/>
  <c r="G392" i="3"/>
  <c r="G393" i="3"/>
  <c r="G394" i="3"/>
  <c r="G383" i="3"/>
  <c r="G384" i="3"/>
  <c r="G385" i="3"/>
  <c r="G386" i="3"/>
  <c r="G38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67" i="3"/>
  <c r="G854" i="3"/>
  <c r="G855" i="3"/>
  <c r="G856" i="3"/>
  <c r="G857" i="3"/>
  <c r="G858" i="3"/>
  <c r="G859" i="3"/>
  <c r="G860" i="3"/>
  <c r="G861" i="3"/>
  <c r="G862" i="3"/>
  <c r="G863" i="3"/>
  <c r="G845" i="3"/>
  <c r="G846" i="3"/>
  <c r="G847" i="3"/>
  <c r="G848" i="3"/>
  <c r="G849" i="3"/>
  <c r="G850" i="3"/>
  <c r="G851" i="3"/>
  <c r="G852" i="3"/>
  <c r="G853" i="3"/>
  <c r="G836" i="3"/>
  <c r="G837" i="3"/>
  <c r="G838" i="3"/>
  <c r="G839" i="3"/>
  <c r="G840" i="3"/>
  <c r="G841" i="3"/>
  <c r="G842" i="3"/>
  <c r="G843" i="3"/>
  <c r="G844" i="3"/>
  <c r="G825" i="3"/>
  <c r="G826" i="3"/>
  <c r="G827" i="3"/>
  <c r="G828" i="3"/>
  <c r="G829" i="3"/>
  <c r="G830" i="3"/>
  <c r="G831" i="3"/>
  <c r="G832" i="3"/>
  <c r="G833" i="3"/>
  <c r="G834" i="3"/>
  <c r="G835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03" i="3"/>
  <c r="G804" i="3"/>
  <c r="G805" i="3"/>
  <c r="G806" i="3"/>
  <c r="G807" i="3"/>
  <c r="G808" i="3"/>
  <c r="G809" i="3"/>
  <c r="G810" i="3"/>
  <c r="G811" i="3"/>
  <c r="G794" i="3"/>
  <c r="G795" i="3"/>
  <c r="G796" i="3"/>
  <c r="G797" i="3"/>
  <c r="G798" i="3"/>
  <c r="G799" i="3"/>
  <c r="G800" i="3"/>
  <c r="G801" i="3"/>
  <c r="G802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63" i="3"/>
  <c r="G764" i="3"/>
  <c r="G765" i="3"/>
  <c r="G766" i="3"/>
  <c r="G767" i="3"/>
  <c r="G768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42" i="3"/>
  <c r="G743" i="3"/>
  <c r="G744" i="3"/>
  <c r="G745" i="3"/>
  <c r="G746" i="3"/>
  <c r="G747" i="3"/>
  <c r="G748" i="3"/>
  <c r="G749" i="3"/>
  <c r="G735" i="3"/>
  <c r="G736" i="3"/>
  <c r="G737" i="3"/>
  <c r="G738" i="3"/>
  <c r="G739" i="3"/>
  <c r="G740" i="3"/>
  <c r="G741" i="3"/>
  <c r="F1137" i="3" l="1"/>
  <c r="G1137" i="3" s="1"/>
  <c r="F1136" i="3"/>
  <c r="E1137" i="3"/>
  <c r="E1136" i="3"/>
  <c r="E320" i="3"/>
  <c r="E363" i="3"/>
  <c r="E2011" i="3" l="1"/>
  <c r="G1136" i="3"/>
  <c r="F2011" i="3"/>
  <c r="G35" i="3"/>
  <c r="G363" i="3" l="1"/>
  <c r="F363" i="3"/>
  <c r="H359" i="3"/>
  <c r="H360" i="3"/>
  <c r="H361" i="3"/>
  <c r="H362" i="3"/>
  <c r="H354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34" i="3"/>
  <c r="H335" i="3"/>
  <c r="H336" i="3"/>
  <c r="H337" i="3"/>
  <c r="H338" i="3"/>
  <c r="H339" i="3"/>
  <c r="H340" i="3"/>
  <c r="H341" i="3"/>
  <c r="G27" i="3"/>
  <c r="H26" i="3"/>
  <c r="E27" i="3"/>
  <c r="F17" i="3"/>
  <c r="F16" i="3"/>
  <c r="H319" i="3"/>
  <c r="E245" i="3"/>
  <c r="G320" i="3"/>
  <c r="F320" i="3"/>
  <c r="G245" i="3"/>
  <c r="F245" i="3"/>
  <c r="F12" i="3"/>
  <c r="F27" i="3" l="1"/>
  <c r="H363" i="3"/>
  <c r="F35" i="3"/>
  <c r="H18" i="3" l="1"/>
  <c r="H19" i="3"/>
  <c r="H20" i="3"/>
  <c r="H21" i="3"/>
  <c r="H22" i="3"/>
  <c r="H23" i="3"/>
  <c r="H24" i="3"/>
  <c r="H25" i="3"/>
  <c r="H17" i="3"/>
  <c r="H16" i="3" l="1"/>
  <c r="H27" i="3" s="1"/>
  <c r="H323" i="3"/>
  <c r="H324" i="3"/>
  <c r="H325" i="3"/>
  <c r="H326" i="3"/>
  <c r="H327" i="3"/>
  <c r="H328" i="3"/>
  <c r="H329" i="3"/>
  <c r="H330" i="3"/>
  <c r="H331" i="3"/>
  <c r="H332" i="3"/>
  <c r="H333" i="3"/>
  <c r="H355" i="3"/>
  <c r="H356" i="3"/>
  <c r="H357" i="3"/>
  <c r="H358" i="3"/>
  <c r="H322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250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12" i="3"/>
  <c r="H13" i="3"/>
  <c r="H14" i="3"/>
  <c r="H11" i="3"/>
  <c r="H37" i="3" l="1"/>
  <c r="G364" i="3"/>
  <c r="F364" i="3"/>
  <c r="H2010" i="3"/>
  <c r="H2009" i="3"/>
  <c r="H2008" i="3"/>
  <c r="H2007" i="3"/>
  <c r="H2006" i="3"/>
  <c r="H2005" i="3"/>
  <c r="H2004" i="3"/>
  <c r="H2003" i="3"/>
  <c r="H2002" i="3"/>
  <c r="H2001" i="3"/>
  <c r="H2000" i="3"/>
  <c r="H1999" i="3"/>
  <c r="H1998" i="3"/>
  <c r="H1997" i="3"/>
  <c r="H1996" i="3"/>
  <c r="H1995" i="3"/>
  <c r="H1994" i="3"/>
  <c r="H1993" i="3"/>
  <c r="H1992" i="3"/>
  <c r="H1991" i="3"/>
  <c r="H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1858" i="3"/>
  <c r="H1857" i="3"/>
  <c r="H1856" i="3"/>
  <c r="H1855" i="3"/>
  <c r="H1854" i="3"/>
  <c r="H1853" i="3"/>
  <c r="H1852" i="3"/>
  <c r="H1851" i="3"/>
  <c r="H1850" i="3"/>
  <c r="H1849" i="3"/>
  <c r="H1848" i="3"/>
  <c r="H1847" i="3"/>
  <c r="H1846" i="3"/>
  <c r="H1845" i="3"/>
  <c r="H1844" i="3"/>
  <c r="H1843" i="3"/>
  <c r="H1842" i="3"/>
  <c r="H1841" i="3"/>
  <c r="H1840" i="3"/>
  <c r="H1839" i="3"/>
  <c r="H1838" i="3"/>
  <c r="H1837" i="3"/>
  <c r="H1836" i="3"/>
  <c r="H1835" i="3"/>
  <c r="H1834" i="3"/>
  <c r="H1833" i="3"/>
  <c r="H1832" i="3"/>
  <c r="H1831" i="3"/>
  <c r="H1830" i="3"/>
  <c r="H1829" i="3"/>
  <c r="H1828" i="3"/>
  <c r="H1827" i="3"/>
  <c r="H1826" i="3"/>
  <c r="H1825" i="3"/>
  <c r="H1824" i="3"/>
  <c r="H1823" i="3"/>
  <c r="H1822" i="3"/>
  <c r="H1821" i="3"/>
  <c r="H1820" i="3"/>
  <c r="H1819" i="3"/>
  <c r="H1818" i="3"/>
  <c r="H1817" i="3"/>
  <c r="H1816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1798" i="3"/>
  <c r="H1797" i="3"/>
  <c r="H1796" i="3"/>
  <c r="H1795" i="3"/>
  <c r="H1794" i="3"/>
  <c r="H1793" i="3"/>
  <c r="H1792" i="3"/>
  <c r="H1791" i="3"/>
  <c r="H1790" i="3"/>
  <c r="H1789" i="3"/>
  <c r="H1788" i="3"/>
  <c r="H1787" i="3"/>
  <c r="H1786" i="3"/>
  <c r="H1785" i="3"/>
  <c r="H1784" i="3"/>
  <c r="H1783" i="3"/>
  <c r="H1782" i="3"/>
  <c r="H1781" i="3"/>
  <c r="H1780" i="3"/>
  <c r="H1779" i="3"/>
  <c r="H1778" i="3"/>
  <c r="H1777" i="3"/>
  <c r="H1776" i="3"/>
  <c r="H1775" i="3"/>
  <c r="H1774" i="3"/>
  <c r="H1773" i="3"/>
  <c r="H1772" i="3"/>
  <c r="H1771" i="3"/>
  <c r="H1770" i="3"/>
  <c r="H1769" i="3"/>
  <c r="H1768" i="3"/>
  <c r="H1767" i="3"/>
  <c r="H1766" i="3"/>
  <c r="H1765" i="3"/>
  <c r="H1764" i="3"/>
  <c r="H1763" i="3"/>
  <c r="H1762" i="3"/>
  <c r="H1761" i="3"/>
  <c r="H1760" i="3"/>
  <c r="H1759" i="3"/>
  <c r="H1758" i="3"/>
  <c r="H1757" i="3"/>
  <c r="H1756" i="3"/>
  <c r="H1755" i="3"/>
  <c r="H1754" i="3"/>
  <c r="H1753" i="3"/>
  <c r="H1752" i="3"/>
  <c r="H1751" i="3"/>
  <c r="H1750" i="3"/>
  <c r="H1749" i="3"/>
  <c r="H1748" i="3"/>
  <c r="H1747" i="3"/>
  <c r="H1746" i="3"/>
  <c r="H1745" i="3"/>
  <c r="H1744" i="3"/>
  <c r="H1743" i="3"/>
  <c r="H1742" i="3"/>
  <c r="H1741" i="3"/>
  <c r="H1740" i="3"/>
  <c r="H1739" i="3"/>
  <c r="H1738" i="3"/>
  <c r="H1737" i="3"/>
  <c r="H1736" i="3"/>
  <c r="H1735" i="3"/>
  <c r="H1734" i="3"/>
  <c r="H1733" i="3"/>
  <c r="H1732" i="3"/>
  <c r="H1731" i="3"/>
  <c r="H1730" i="3"/>
  <c r="H1729" i="3"/>
  <c r="H1728" i="3"/>
  <c r="H1727" i="3"/>
  <c r="H1726" i="3"/>
  <c r="H1725" i="3"/>
  <c r="H1724" i="3"/>
  <c r="H1723" i="3"/>
  <c r="H1722" i="3"/>
  <c r="H1721" i="3"/>
  <c r="H1720" i="3"/>
  <c r="H1719" i="3"/>
  <c r="H1718" i="3"/>
  <c r="H1717" i="3"/>
  <c r="H1716" i="3"/>
  <c r="H1715" i="3"/>
  <c r="H1714" i="3"/>
  <c r="H1713" i="3"/>
  <c r="H1712" i="3"/>
  <c r="H1711" i="3"/>
  <c r="H1710" i="3"/>
  <c r="H1709" i="3"/>
  <c r="H1708" i="3"/>
  <c r="H1707" i="3"/>
  <c r="H1706" i="3"/>
  <c r="H1705" i="3"/>
  <c r="H1704" i="3"/>
  <c r="H1703" i="3"/>
  <c r="H1702" i="3"/>
  <c r="H1701" i="3"/>
  <c r="H1700" i="3"/>
  <c r="H1699" i="3"/>
  <c r="H1698" i="3"/>
  <c r="H1697" i="3"/>
  <c r="H1696" i="3"/>
  <c r="H1695" i="3"/>
  <c r="H1694" i="3"/>
  <c r="H1693" i="3"/>
  <c r="H1692" i="3"/>
  <c r="H1691" i="3"/>
  <c r="H1690" i="3"/>
  <c r="H1689" i="3"/>
  <c r="H1688" i="3"/>
  <c r="H1687" i="3"/>
  <c r="H1686" i="3"/>
  <c r="H1685" i="3"/>
  <c r="H1684" i="3"/>
  <c r="H1683" i="3"/>
  <c r="H1682" i="3"/>
  <c r="H1681" i="3"/>
  <c r="H1680" i="3"/>
  <c r="H1679" i="3"/>
  <c r="H1678" i="3"/>
  <c r="H1677" i="3"/>
  <c r="H1676" i="3"/>
  <c r="H1675" i="3"/>
  <c r="H1674" i="3"/>
  <c r="H1673" i="3"/>
  <c r="H1672" i="3"/>
  <c r="H1671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3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2" i="3"/>
  <c r="H1601" i="3"/>
  <c r="H1600" i="3"/>
  <c r="H1599" i="3"/>
  <c r="H1598" i="3"/>
  <c r="H1597" i="3"/>
  <c r="H1596" i="3"/>
  <c r="H1595" i="3"/>
  <c r="H1594" i="3"/>
  <c r="H1593" i="3"/>
  <c r="H1592" i="3"/>
  <c r="H1591" i="3"/>
  <c r="H1590" i="3"/>
  <c r="H1589" i="3"/>
  <c r="H1588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5" i="3"/>
  <c r="H1574" i="3"/>
  <c r="H1573" i="3"/>
  <c r="H1572" i="3"/>
  <c r="H1571" i="3"/>
  <c r="H1570" i="3"/>
  <c r="H1569" i="3"/>
  <c r="H1568" i="3"/>
  <c r="H1567" i="3"/>
  <c r="H1566" i="3"/>
  <c r="H1565" i="3"/>
  <c r="H1564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G1452" i="3"/>
  <c r="H1452" i="3" s="1"/>
  <c r="G1451" i="3"/>
  <c r="H1451" i="3" s="1"/>
  <c r="G1450" i="3"/>
  <c r="H1450" i="3" s="1"/>
  <c r="G1449" i="3"/>
  <c r="H1449" i="3" s="1"/>
  <c r="G1448" i="3"/>
  <c r="H1448" i="3" s="1"/>
  <c r="G1447" i="3"/>
  <c r="H1447" i="3" s="1"/>
  <c r="G1446" i="3"/>
  <c r="H1446" i="3" s="1"/>
  <c r="G1445" i="3"/>
  <c r="H1445" i="3" s="1"/>
  <c r="G1444" i="3"/>
  <c r="H1444" i="3" s="1"/>
  <c r="G1443" i="3"/>
  <c r="H1443" i="3" s="1"/>
  <c r="G1442" i="3"/>
  <c r="H1442" i="3" s="1"/>
  <c r="G1441" i="3"/>
  <c r="H1441" i="3" s="1"/>
  <c r="G1440" i="3"/>
  <c r="H1440" i="3" s="1"/>
  <c r="G1439" i="3"/>
  <c r="H1439" i="3" s="1"/>
  <c r="G1438" i="3"/>
  <c r="H1438" i="3" s="1"/>
  <c r="G1437" i="3"/>
  <c r="H1437" i="3" s="1"/>
  <c r="G1436" i="3"/>
  <c r="H1436" i="3" s="1"/>
  <c r="G1435" i="3"/>
  <c r="H1435" i="3" s="1"/>
  <c r="G1434" i="3"/>
  <c r="H1434" i="3" s="1"/>
  <c r="G1433" i="3"/>
  <c r="H1433" i="3" s="1"/>
  <c r="G1432" i="3"/>
  <c r="H1432" i="3" s="1"/>
  <c r="G1431" i="3"/>
  <c r="H1431" i="3" s="1"/>
  <c r="G1430" i="3"/>
  <c r="H1430" i="3" s="1"/>
  <c r="G1429" i="3"/>
  <c r="H1429" i="3" s="1"/>
  <c r="G1428" i="3"/>
  <c r="H1428" i="3" s="1"/>
  <c r="G1427" i="3"/>
  <c r="H1427" i="3" s="1"/>
  <c r="G1426" i="3"/>
  <c r="H1426" i="3" s="1"/>
  <c r="G1425" i="3"/>
  <c r="H1425" i="3" s="1"/>
  <c r="G1424" i="3"/>
  <c r="H1424" i="3" s="1"/>
  <c r="G1423" i="3"/>
  <c r="H1423" i="3" s="1"/>
  <c r="G1422" i="3"/>
  <c r="H1422" i="3" s="1"/>
  <c r="G1421" i="3"/>
  <c r="H1421" i="3" s="1"/>
  <c r="G1420" i="3"/>
  <c r="H1420" i="3" s="1"/>
  <c r="G1419" i="3"/>
  <c r="H1419" i="3" s="1"/>
  <c r="G1418" i="3"/>
  <c r="H1418" i="3" s="1"/>
  <c r="G1417" i="3"/>
  <c r="H1417" i="3" s="1"/>
  <c r="G1416" i="3"/>
  <c r="H1416" i="3" s="1"/>
  <c r="G1415" i="3"/>
  <c r="H1415" i="3" s="1"/>
  <c r="G1414" i="3"/>
  <c r="H1414" i="3" s="1"/>
  <c r="G1413" i="3"/>
  <c r="H1413" i="3" s="1"/>
  <c r="G1412" i="3"/>
  <c r="H1412" i="3" s="1"/>
  <c r="G1411" i="3"/>
  <c r="H1411" i="3" s="1"/>
  <c r="G1410" i="3"/>
  <c r="H1410" i="3" s="1"/>
  <c r="G1409" i="3"/>
  <c r="H1409" i="3" s="1"/>
  <c r="G1408" i="3"/>
  <c r="H1408" i="3" s="1"/>
  <c r="G1407" i="3"/>
  <c r="H1407" i="3" s="1"/>
  <c r="G1406" i="3"/>
  <c r="H1406" i="3" s="1"/>
  <c r="G1405" i="3"/>
  <c r="H1405" i="3" s="1"/>
  <c r="G1404" i="3"/>
  <c r="H1404" i="3" s="1"/>
  <c r="G1403" i="3"/>
  <c r="H1403" i="3" s="1"/>
  <c r="G1402" i="3"/>
  <c r="H1402" i="3" s="1"/>
  <c r="G1401" i="3"/>
  <c r="H1401" i="3" s="1"/>
  <c r="G1400" i="3"/>
  <c r="H1400" i="3" s="1"/>
  <c r="G1399" i="3"/>
  <c r="H1399" i="3" s="1"/>
  <c r="G1398" i="3"/>
  <c r="H1398" i="3" s="1"/>
  <c r="G1397" i="3"/>
  <c r="H1397" i="3" s="1"/>
  <c r="G1396" i="3"/>
  <c r="H1396" i="3" s="1"/>
  <c r="G1395" i="3"/>
  <c r="H1395" i="3" s="1"/>
  <c r="G1394" i="3"/>
  <c r="H1394" i="3" s="1"/>
  <c r="G1393" i="3"/>
  <c r="H1393" i="3" s="1"/>
  <c r="G1392" i="3"/>
  <c r="H1392" i="3" s="1"/>
  <c r="G1391" i="3"/>
  <c r="H1391" i="3" s="1"/>
  <c r="G1390" i="3"/>
  <c r="H1390" i="3" s="1"/>
  <c r="G1389" i="3"/>
  <c r="H1389" i="3" s="1"/>
  <c r="G1388" i="3"/>
  <c r="H1388" i="3" s="1"/>
  <c r="G1387" i="3"/>
  <c r="H1387" i="3" s="1"/>
  <c r="G1386" i="3"/>
  <c r="H1386" i="3" s="1"/>
  <c r="G1385" i="3"/>
  <c r="H1385" i="3" s="1"/>
  <c r="G1384" i="3"/>
  <c r="H1384" i="3" s="1"/>
  <c r="G1383" i="3"/>
  <c r="H1383" i="3" s="1"/>
  <c r="G1382" i="3"/>
  <c r="H1382" i="3" s="1"/>
  <c r="G1381" i="3"/>
  <c r="H1381" i="3" s="1"/>
  <c r="G1380" i="3"/>
  <c r="H1380" i="3" s="1"/>
  <c r="G1379" i="3"/>
  <c r="H1379" i="3" s="1"/>
  <c r="G1378" i="3"/>
  <c r="H1378" i="3" s="1"/>
  <c r="G1377" i="3"/>
  <c r="H1377" i="3" s="1"/>
  <c r="G1376" i="3"/>
  <c r="H1376" i="3" s="1"/>
  <c r="G1375" i="3"/>
  <c r="H1375" i="3" s="1"/>
  <c r="G1374" i="3"/>
  <c r="H1374" i="3" s="1"/>
  <c r="G1373" i="3"/>
  <c r="H1373" i="3" s="1"/>
  <c r="G1372" i="3"/>
  <c r="H1372" i="3" s="1"/>
  <c r="G1371" i="3"/>
  <c r="H1371" i="3" s="1"/>
  <c r="G1370" i="3"/>
  <c r="H1370" i="3" s="1"/>
  <c r="G1369" i="3"/>
  <c r="H1369" i="3" s="1"/>
  <c r="G1368" i="3"/>
  <c r="H1368" i="3" s="1"/>
  <c r="G1367" i="3"/>
  <c r="H1367" i="3" s="1"/>
  <c r="G1366" i="3"/>
  <c r="H1366" i="3" s="1"/>
  <c r="G1365" i="3"/>
  <c r="H1365" i="3" s="1"/>
  <c r="G1364" i="3"/>
  <c r="H1364" i="3" s="1"/>
  <c r="G1363" i="3"/>
  <c r="H1363" i="3" s="1"/>
  <c r="G1362" i="3"/>
  <c r="H1362" i="3" s="1"/>
  <c r="G1361" i="3"/>
  <c r="H1361" i="3" s="1"/>
  <c r="G1360" i="3"/>
  <c r="H1360" i="3" s="1"/>
  <c r="G1359" i="3"/>
  <c r="H1359" i="3" s="1"/>
  <c r="G1358" i="3"/>
  <c r="H1358" i="3" s="1"/>
  <c r="G1357" i="3"/>
  <c r="H1357" i="3" s="1"/>
  <c r="G1356" i="3"/>
  <c r="H1356" i="3" s="1"/>
  <c r="G1355" i="3"/>
  <c r="H1355" i="3" s="1"/>
  <c r="G1354" i="3"/>
  <c r="H1354" i="3" s="1"/>
  <c r="G1353" i="3"/>
  <c r="H1353" i="3" s="1"/>
  <c r="G1352" i="3"/>
  <c r="H1352" i="3" s="1"/>
  <c r="G1351" i="3"/>
  <c r="H1351" i="3" s="1"/>
  <c r="G1350" i="3"/>
  <c r="H1350" i="3" s="1"/>
  <c r="G1349" i="3"/>
  <c r="H1349" i="3" s="1"/>
  <c r="G1348" i="3"/>
  <c r="H1348" i="3" s="1"/>
  <c r="G1347" i="3"/>
  <c r="H1347" i="3" s="1"/>
  <c r="G1346" i="3"/>
  <c r="H1346" i="3" s="1"/>
  <c r="G1345" i="3"/>
  <c r="H1345" i="3" s="1"/>
  <c r="G1344" i="3"/>
  <c r="H1344" i="3" s="1"/>
  <c r="G1343" i="3"/>
  <c r="H1343" i="3" s="1"/>
  <c r="G1342" i="3"/>
  <c r="H1342" i="3" s="1"/>
  <c r="G1341" i="3"/>
  <c r="H1341" i="3" s="1"/>
  <c r="G1340" i="3"/>
  <c r="H1340" i="3" s="1"/>
  <c r="G1339" i="3"/>
  <c r="H1339" i="3" s="1"/>
  <c r="G1338" i="3"/>
  <c r="H1338" i="3" s="1"/>
  <c r="G1337" i="3"/>
  <c r="H1337" i="3" s="1"/>
  <c r="G1336" i="3"/>
  <c r="H1336" i="3" s="1"/>
  <c r="G1335" i="3"/>
  <c r="H1335" i="3" s="1"/>
  <c r="G1334" i="3"/>
  <c r="H1334" i="3" s="1"/>
  <c r="G1333" i="3"/>
  <c r="H1333" i="3" s="1"/>
  <c r="G1332" i="3"/>
  <c r="H1332" i="3" s="1"/>
  <c r="G1331" i="3"/>
  <c r="H1331" i="3" s="1"/>
  <c r="G1330" i="3"/>
  <c r="H1330" i="3" s="1"/>
  <c r="G1329" i="3"/>
  <c r="H1329" i="3" s="1"/>
  <c r="G1328" i="3"/>
  <c r="H1328" i="3" s="1"/>
  <c r="G1327" i="3"/>
  <c r="H1327" i="3" s="1"/>
  <c r="G1326" i="3"/>
  <c r="H1326" i="3" s="1"/>
  <c r="G1325" i="3"/>
  <c r="H1325" i="3" s="1"/>
  <c r="G1324" i="3"/>
  <c r="H1324" i="3" s="1"/>
  <c r="G1323" i="3"/>
  <c r="H1323" i="3" s="1"/>
  <c r="G1322" i="3"/>
  <c r="H1322" i="3" s="1"/>
  <c r="G1321" i="3"/>
  <c r="H1321" i="3" s="1"/>
  <c r="G1320" i="3"/>
  <c r="H1320" i="3" s="1"/>
  <c r="G1319" i="3"/>
  <c r="H1319" i="3" s="1"/>
  <c r="G1318" i="3"/>
  <c r="H1318" i="3" s="1"/>
  <c r="G1317" i="3"/>
  <c r="H1317" i="3" s="1"/>
  <c r="G1316" i="3"/>
  <c r="H1316" i="3" s="1"/>
  <c r="G1315" i="3"/>
  <c r="H1315" i="3" s="1"/>
  <c r="G1314" i="3"/>
  <c r="H1314" i="3" s="1"/>
  <c r="G1313" i="3"/>
  <c r="H1313" i="3" s="1"/>
  <c r="G1312" i="3"/>
  <c r="H1312" i="3" s="1"/>
  <c r="G1311" i="3"/>
  <c r="H1311" i="3" s="1"/>
  <c r="G1310" i="3"/>
  <c r="H1310" i="3" s="1"/>
  <c r="G1309" i="3"/>
  <c r="H1309" i="3" s="1"/>
  <c r="G1308" i="3"/>
  <c r="H1308" i="3" s="1"/>
  <c r="G1307" i="3"/>
  <c r="H1307" i="3" s="1"/>
  <c r="G1306" i="3"/>
  <c r="H1306" i="3" s="1"/>
  <c r="G1305" i="3"/>
  <c r="H1305" i="3" s="1"/>
  <c r="G1304" i="3"/>
  <c r="H1304" i="3" s="1"/>
  <c r="G1303" i="3"/>
  <c r="H1303" i="3" s="1"/>
  <c r="G1302" i="3"/>
  <c r="H1302" i="3" s="1"/>
  <c r="G1301" i="3"/>
  <c r="H1301" i="3" s="1"/>
  <c r="G1300" i="3"/>
  <c r="H1300" i="3" s="1"/>
  <c r="G1299" i="3"/>
  <c r="H1299" i="3" s="1"/>
  <c r="G1298" i="3"/>
  <c r="H1298" i="3" s="1"/>
  <c r="G1297" i="3"/>
  <c r="H1297" i="3" s="1"/>
  <c r="G1296" i="3"/>
  <c r="H1296" i="3" s="1"/>
  <c r="G1295" i="3"/>
  <c r="H1295" i="3" s="1"/>
  <c r="G1294" i="3"/>
  <c r="H1294" i="3" s="1"/>
  <c r="G1293" i="3"/>
  <c r="H1293" i="3" s="1"/>
  <c r="G1292" i="3"/>
  <c r="H1292" i="3" s="1"/>
  <c r="G1291" i="3"/>
  <c r="H1291" i="3" s="1"/>
  <c r="G1290" i="3"/>
  <c r="H1290" i="3" s="1"/>
  <c r="G1289" i="3"/>
  <c r="H1289" i="3" s="1"/>
  <c r="G1288" i="3"/>
  <c r="H1288" i="3" s="1"/>
  <c r="G1287" i="3"/>
  <c r="H1287" i="3" s="1"/>
  <c r="G1286" i="3"/>
  <c r="H1286" i="3" s="1"/>
  <c r="G1285" i="3"/>
  <c r="H1285" i="3" s="1"/>
  <c r="G1284" i="3"/>
  <c r="H1284" i="3" s="1"/>
  <c r="G1283" i="3"/>
  <c r="H1283" i="3" s="1"/>
  <c r="G1282" i="3"/>
  <c r="H1282" i="3" s="1"/>
  <c r="G1281" i="3"/>
  <c r="H1281" i="3" s="1"/>
  <c r="G1280" i="3"/>
  <c r="H1280" i="3" s="1"/>
  <c r="G1279" i="3"/>
  <c r="H1279" i="3" s="1"/>
  <c r="G1278" i="3"/>
  <c r="H1278" i="3" s="1"/>
  <c r="G1277" i="3"/>
  <c r="H1277" i="3" s="1"/>
  <c r="G1276" i="3"/>
  <c r="H1276" i="3" s="1"/>
  <c r="G1275" i="3"/>
  <c r="H1275" i="3" s="1"/>
  <c r="G1274" i="3"/>
  <c r="H1274" i="3" s="1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G657" i="3"/>
  <c r="H657" i="3" s="1"/>
  <c r="G656" i="3"/>
  <c r="H656" i="3" s="1"/>
  <c r="G655" i="3"/>
  <c r="H655" i="3" s="1"/>
  <c r="G654" i="3"/>
  <c r="H654" i="3" s="1"/>
  <c r="G653" i="3"/>
  <c r="H653" i="3" s="1"/>
  <c r="G652" i="3"/>
  <c r="H652" i="3" s="1"/>
  <c r="G651" i="3"/>
  <c r="H651" i="3" s="1"/>
  <c r="G650" i="3"/>
  <c r="H650" i="3" s="1"/>
  <c r="G649" i="3"/>
  <c r="H649" i="3" s="1"/>
  <c r="G648" i="3"/>
  <c r="H648" i="3" s="1"/>
  <c r="G647" i="3"/>
  <c r="H647" i="3" s="1"/>
  <c r="G646" i="3"/>
  <c r="H646" i="3" s="1"/>
  <c r="G645" i="3"/>
  <c r="H645" i="3" s="1"/>
  <c r="G644" i="3"/>
  <c r="H644" i="3" s="1"/>
  <c r="G643" i="3"/>
  <c r="H643" i="3" s="1"/>
  <c r="G642" i="3"/>
  <c r="H642" i="3" s="1"/>
  <c r="G641" i="3"/>
  <c r="H641" i="3" s="1"/>
  <c r="G640" i="3"/>
  <c r="H640" i="3" s="1"/>
  <c r="G639" i="3"/>
  <c r="H639" i="3" s="1"/>
  <c r="G638" i="3"/>
  <c r="H638" i="3" s="1"/>
  <c r="G637" i="3"/>
  <c r="H637" i="3" s="1"/>
  <c r="G636" i="3"/>
  <c r="H636" i="3" s="1"/>
  <c r="G635" i="3"/>
  <c r="H635" i="3" s="1"/>
  <c r="G634" i="3"/>
  <c r="H634" i="3" s="1"/>
  <c r="G633" i="3"/>
  <c r="H633" i="3" s="1"/>
  <c r="G632" i="3"/>
  <c r="H632" i="3" s="1"/>
  <c r="G631" i="3"/>
  <c r="H631" i="3" s="1"/>
  <c r="G630" i="3"/>
  <c r="H630" i="3" s="1"/>
  <c r="G629" i="3"/>
  <c r="H629" i="3" s="1"/>
  <c r="G628" i="3"/>
  <c r="H628" i="3" s="1"/>
  <c r="G627" i="3"/>
  <c r="H627" i="3" s="1"/>
  <c r="G626" i="3"/>
  <c r="H626" i="3" s="1"/>
  <c r="G625" i="3"/>
  <c r="H625" i="3" s="1"/>
  <c r="G624" i="3"/>
  <c r="H624" i="3" s="1"/>
  <c r="G623" i="3"/>
  <c r="H623" i="3" s="1"/>
  <c r="G622" i="3"/>
  <c r="H622" i="3" s="1"/>
  <c r="G621" i="3"/>
  <c r="H621" i="3" s="1"/>
  <c r="G620" i="3"/>
  <c r="H620" i="3" s="1"/>
  <c r="G619" i="3"/>
  <c r="H619" i="3" s="1"/>
  <c r="G618" i="3"/>
  <c r="H618" i="3" s="1"/>
  <c r="G617" i="3"/>
  <c r="H617" i="3" s="1"/>
  <c r="G616" i="3"/>
  <c r="H616" i="3" s="1"/>
  <c r="G615" i="3"/>
  <c r="H615" i="3" s="1"/>
  <c r="G614" i="3"/>
  <c r="H614" i="3" s="1"/>
  <c r="G613" i="3"/>
  <c r="H613" i="3" s="1"/>
  <c r="G612" i="3"/>
  <c r="H612" i="3" s="1"/>
  <c r="G611" i="3"/>
  <c r="H611" i="3" s="1"/>
  <c r="G610" i="3"/>
  <c r="H610" i="3" s="1"/>
  <c r="G609" i="3"/>
  <c r="H609" i="3" s="1"/>
  <c r="G608" i="3"/>
  <c r="H608" i="3" s="1"/>
  <c r="G607" i="3"/>
  <c r="H607" i="3" s="1"/>
  <c r="G606" i="3"/>
  <c r="H606" i="3" s="1"/>
  <c r="G605" i="3"/>
  <c r="H605" i="3" s="1"/>
  <c r="G604" i="3"/>
  <c r="H604" i="3" s="1"/>
  <c r="G603" i="3"/>
  <c r="H603" i="3" s="1"/>
  <c r="G602" i="3"/>
  <c r="H602" i="3" s="1"/>
  <c r="G601" i="3"/>
  <c r="H601" i="3" s="1"/>
  <c r="G600" i="3"/>
  <c r="H600" i="3" s="1"/>
  <c r="G599" i="3"/>
  <c r="H599" i="3" s="1"/>
  <c r="G598" i="3"/>
  <c r="H598" i="3" s="1"/>
  <c r="G597" i="3"/>
  <c r="H597" i="3" s="1"/>
  <c r="G596" i="3"/>
  <c r="H596" i="3" s="1"/>
  <c r="G595" i="3"/>
  <c r="H595" i="3" s="1"/>
  <c r="G594" i="3"/>
  <c r="H594" i="3" s="1"/>
  <c r="G593" i="3"/>
  <c r="H593" i="3" s="1"/>
  <c r="G592" i="3"/>
  <c r="H592" i="3" s="1"/>
  <c r="G591" i="3"/>
  <c r="H591" i="3" s="1"/>
  <c r="G590" i="3"/>
  <c r="H590" i="3" s="1"/>
  <c r="G589" i="3"/>
  <c r="H589" i="3" s="1"/>
  <c r="G588" i="3"/>
  <c r="H588" i="3" s="1"/>
  <c r="G587" i="3"/>
  <c r="H587" i="3" s="1"/>
  <c r="G586" i="3"/>
  <c r="H586" i="3" s="1"/>
  <c r="G585" i="3"/>
  <c r="H585" i="3" s="1"/>
  <c r="G584" i="3"/>
  <c r="H584" i="3" s="1"/>
  <c r="G583" i="3"/>
  <c r="H583" i="3" s="1"/>
  <c r="G582" i="3"/>
  <c r="H582" i="3" s="1"/>
  <c r="G581" i="3"/>
  <c r="H581" i="3" s="1"/>
  <c r="G580" i="3"/>
  <c r="H580" i="3" s="1"/>
  <c r="G579" i="3"/>
  <c r="H579" i="3" s="1"/>
  <c r="G578" i="3"/>
  <c r="H578" i="3" s="1"/>
  <c r="G577" i="3"/>
  <c r="H577" i="3" s="1"/>
  <c r="G576" i="3"/>
  <c r="H576" i="3" s="1"/>
  <c r="G575" i="3"/>
  <c r="H575" i="3" s="1"/>
  <c r="G574" i="3"/>
  <c r="H574" i="3" s="1"/>
  <c r="G573" i="3"/>
  <c r="H573" i="3" s="1"/>
  <c r="G572" i="3"/>
  <c r="H572" i="3" s="1"/>
  <c r="G571" i="3"/>
  <c r="H571" i="3" s="1"/>
  <c r="G570" i="3"/>
  <c r="H570" i="3" s="1"/>
  <c r="G569" i="3"/>
  <c r="H569" i="3" s="1"/>
  <c r="G568" i="3"/>
  <c r="H568" i="3" s="1"/>
  <c r="G567" i="3"/>
  <c r="H567" i="3" s="1"/>
  <c r="G566" i="3"/>
  <c r="H566" i="3" s="1"/>
  <c r="G565" i="3"/>
  <c r="H565" i="3" s="1"/>
  <c r="G564" i="3"/>
  <c r="H564" i="3" s="1"/>
  <c r="G563" i="3"/>
  <c r="H563" i="3" s="1"/>
  <c r="G562" i="3"/>
  <c r="H562" i="3" s="1"/>
  <c r="G561" i="3"/>
  <c r="H561" i="3" s="1"/>
  <c r="G560" i="3"/>
  <c r="H560" i="3" s="1"/>
  <c r="G559" i="3"/>
  <c r="H559" i="3" s="1"/>
  <c r="G558" i="3"/>
  <c r="H558" i="3" s="1"/>
  <c r="G557" i="3"/>
  <c r="H557" i="3" s="1"/>
  <c r="G556" i="3"/>
  <c r="H556" i="3" s="1"/>
  <c r="G555" i="3"/>
  <c r="H555" i="3" s="1"/>
  <c r="G554" i="3"/>
  <c r="H554" i="3" s="1"/>
  <c r="G553" i="3"/>
  <c r="H553" i="3" s="1"/>
  <c r="G552" i="3"/>
  <c r="H552" i="3" s="1"/>
  <c r="G551" i="3"/>
  <c r="H551" i="3" s="1"/>
  <c r="G550" i="3"/>
  <c r="H550" i="3" s="1"/>
  <c r="G549" i="3"/>
  <c r="H549" i="3" s="1"/>
  <c r="G548" i="3"/>
  <c r="H548" i="3" s="1"/>
  <c r="G547" i="3"/>
  <c r="H547" i="3" s="1"/>
  <c r="G546" i="3"/>
  <c r="H546" i="3" s="1"/>
  <c r="G545" i="3"/>
  <c r="H545" i="3" s="1"/>
  <c r="G544" i="3"/>
  <c r="H544" i="3" s="1"/>
  <c r="G543" i="3"/>
  <c r="H543" i="3" s="1"/>
  <c r="G542" i="3"/>
  <c r="H542" i="3" s="1"/>
  <c r="G541" i="3"/>
  <c r="H541" i="3" s="1"/>
  <c r="G540" i="3"/>
  <c r="H540" i="3" s="1"/>
  <c r="G539" i="3"/>
  <c r="H539" i="3" s="1"/>
  <c r="G538" i="3"/>
  <c r="H538" i="3" s="1"/>
  <c r="G537" i="3"/>
  <c r="H537" i="3" s="1"/>
  <c r="G536" i="3"/>
  <c r="H536" i="3" s="1"/>
  <c r="G535" i="3"/>
  <c r="H535" i="3" s="1"/>
  <c r="G534" i="3"/>
  <c r="H534" i="3" s="1"/>
  <c r="G533" i="3"/>
  <c r="H533" i="3" s="1"/>
  <c r="G532" i="3"/>
  <c r="H532" i="3" s="1"/>
  <c r="G531" i="3"/>
  <c r="H531" i="3" s="1"/>
  <c r="G530" i="3"/>
  <c r="H530" i="3" s="1"/>
  <c r="G529" i="3"/>
  <c r="H529" i="3" s="1"/>
  <c r="G528" i="3"/>
  <c r="H528" i="3" s="1"/>
  <c r="G527" i="3"/>
  <c r="H527" i="3" s="1"/>
  <c r="G526" i="3"/>
  <c r="H526" i="3" s="1"/>
  <c r="G525" i="3"/>
  <c r="H525" i="3" s="1"/>
  <c r="G524" i="3"/>
  <c r="H524" i="3" s="1"/>
  <c r="G523" i="3"/>
  <c r="H523" i="3" s="1"/>
  <c r="G522" i="3"/>
  <c r="H522" i="3" s="1"/>
  <c r="G521" i="3"/>
  <c r="H521" i="3" s="1"/>
  <c r="G520" i="3"/>
  <c r="H520" i="3" s="1"/>
  <c r="G519" i="3"/>
  <c r="H519" i="3" s="1"/>
  <c r="G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20" i="3"/>
  <c r="H245" i="3"/>
  <c r="H35" i="3"/>
  <c r="H34" i="3"/>
  <c r="H33" i="3"/>
  <c r="H32" i="3"/>
  <c r="H31" i="3"/>
  <c r="H30" i="3"/>
  <c r="H29" i="3"/>
  <c r="H518" i="3" l="1"/>
  <c r="G2011" i="3"/>
  <c r="H2011" i="3"/>
  <c r="H364" i="3"/>
</calcChain>
</file>

<file path=xl/sharedStrings.xml><?xml version="1.0" encoding="utf-8"?>
<sst xmlns="http://schemas.openxmlformats.org/spreadsheetml/2006/main" count="8409" uniqueCount="4071">
  <si>
    <t>Всього основних засобів</t>
  </si>
  <si>
    <t>Штамп кутовий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</si>
  <si>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</si>
  <si>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</si>
  <si>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</si>
  <si>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</si>
  <si>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</si>
  <si>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</si>
  <si>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</si>
  <si>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</si>
  <si>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</si>
  <si>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</si>
  <si>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</si>
  <si>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</si>
  <si>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</si>
  <si>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</si>
  <si>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</si>
  <si>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</si>
  <si>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</si>
  <si>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</si>
  <si>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</si>
  <si>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</si>
  <si>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</si>
  <si>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</si>
  <si>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</si>
  <si>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</si>
  <si>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</si>
  <si>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</si>
  <si>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</si>
  <si>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</si>
  <si>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</si>
  <si>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</si>
  <si>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</si>
  <si>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</si>
  <si>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</si>
  <si>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</si>
  <si>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</si>
  <si>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</si>
  <si>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</si>
  <si>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</si>
  <si>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</si>
  <si>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</si>
  <si>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</si>
  <si>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</si>
  <si>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</si>
  <si>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</si>
  <si>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</si>
  <si>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</si>
  <si>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</si>
  <si>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</si>
  <si>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</si>
  <si>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</si>
  <si>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</si>
  <si>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</si>
  <si>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</si>
  <si>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</si>
  <si>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</si>
  <si>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</si>
  <si>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</si>
  <si>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</si>
  <si>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Ваги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</si>
  <si>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</si>
  <si>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</si>
  <si>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</si>
  <si>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</si>
  <si>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</si>
  <si>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</si>
  <si>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</si>
  <si>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</si>
  <si>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</si>
  <si>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</si>
  <si>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</si>
  <si>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</si>
  <si>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</si>
  <si>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</si>
  <si>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</si>
  <si>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</si>
  <si>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Кастрюля емальована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</si>
  <si>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</si>
  <si>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</si>
  <si>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</si>
  <si>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</si>
  <si>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</si>
  <si>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</si>
  <si>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</si>
  <si>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</si>
  <si>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</si>
  <si>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</si>
  <si>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</si>
  <si>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</si>
  <si>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</si>
  <si>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</si>
  <si>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</si>
  <si>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</si>
  <si>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</si>
  <si>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</si>
  <si>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</si>
  <si>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</si>
  <si>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</si>
  <si>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</si>
  <si>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</si>
  <si>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</si>
  <si>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Полка напольна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</si>
  <si>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</si>
  <si>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</si>
  <si>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</si>
  <si>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</si>
  <si>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</si>
  <si>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</si>
  <si>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</si>
  <si>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</si>
  <si>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</si>
  <si>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</si>
  <si>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</si>
  <si>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</si>
  <si>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</si>
  <si>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</si>
  <si>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</si>
  <si>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</si>
  <si>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</si>
  <si>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</si>
  <si>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</si>
  <si>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</si>
  <si>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</si>
  <si>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</si>
  <si>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</si>
  <si>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</si>
  <si>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</si>
  <si>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</si>
  <si>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</si>
  <si>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</si>
  <si>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</si>
  <si>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</si>
  <si>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</si>
  <si>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</si>
  <si>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</si>
  <si>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</si>
  <si>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</si>
  <si>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</si>
  <si>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</si>
  <si>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</si>
  <si>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</si>
  <si>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</si>
  <si>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</si>
  <si>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</si>
  <si>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</si>
  <si>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</si>
  <si>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</si>
  <si>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</si>
  <si>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</si>
  <si>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</si>
  <si>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</si>
  <si>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</si>
  <si>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</si>
  <si>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</si>
  <si>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</si>
  <si>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</si>
  <si>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</si>
  <si>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</si>
  <si>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Лавка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</si>
  <si>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</si>
  <si>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</si>
  <si>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</si>
  <si>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</si>
  <si>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</si>
  <si>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</si>
  <si>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</si>
  <si>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</si>
  <si>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</si>
  <si>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</si>
  <si>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</si>
  <si>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</si>
  <si>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</si>
  <si>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</si>
  <si>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</si>
  <si>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</si>
  <si>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</si>
  <si>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</si>
  <si>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</si>
  <si>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</si>
  <si>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</si>
  <si>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</si>
  <si>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</si>
  <si>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</si>
  <si>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</si>
  <si>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</si>
  <si>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</si>
  <si>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</si>
  <si>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</si>
  <si>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</si>
  <si>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</si>
  <si>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</si>
  <si>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</si>
  <si>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</si>
  <si>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</si>
  <si>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</si>
  <si>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</si>
  <si>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</si>
  <si>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</si>
  <si>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</si>
  <si>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</si>
  <si>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</si>
  <si>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</si>
  <si>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</si>
  <si>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</si>
  <si>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</si>
  <si>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</si>
  <si>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</si>
  <si>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</si>
  <si>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</si>
  <si>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</si>
  <si>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</si>
  <si>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</si>
  <si>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</si>
  <si>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</si>
  <si>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</si>
  <si>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</si>
  <si>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</si>
  <si>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</si>
  <si>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</si>
  <si>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</si>
  <si>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</si>
  <si>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</si>
  <si>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</si>
  <si>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</si>
  <si>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</si>
  <si>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</si>
  <si>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</si>
  <si>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</si>
  <si>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</si>
  <si>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</si>
  <si>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</si>
  <si>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</si>
  <si>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</si>
  <si>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</si>
  <si>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</si>
  <si>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</si>
  <si>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</si>
  <si>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</si>
  <si>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</si>
  <si>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</si>
  <si>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</si>
  <si>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</si>
  <si>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</si>
  <si>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</si>
  <si>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</si>
  <si>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</si>
  <si>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</si>
  <si>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</si>
  <si>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</si>
  <si>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</si>
  <si>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</si>
  <si>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</si>
  <si>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</si>
  <si>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</si>
  <si>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</si>
  <si>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</si>
  <si>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</si>
  <si>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</si>
  <si>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</si>
  <si>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</si>
  <si>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</si>
  <si>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</si>
  <si>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</si>
  <si>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</si>
  <si>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</si>
  <si>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</si>
  <si>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</si>
  <si>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</si>
  <si>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</si>
  <si>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</si>
  <si>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</si>
  <si>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</si>
  <si>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</si>
  <si>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</si>
  <si>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</si>
  <si>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</si>
  <si>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</si>
  <si>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</si>
  <si>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</si>
  <si>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</si>
  <si>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</si>
  <si>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</si>
  <si>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</si>
  <si>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</si>
  <si>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</si>
  <si>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</si>
  <si>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</si>
  <si>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</si>
  <si>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</si>
  <si>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</si>
  <si>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</si>
  <si>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</si>
  <si>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ш.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</si>
  <si>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</si>
  <si>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</si>
  <si>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</si>
  <si>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</si>
  <si>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</si>
  <si>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</si>
  <si>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</si>
  <si>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</si>
  <si>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</si>
  <si>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</si>
  <si>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</si>
  <si>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</si>
  <si>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</si>
  <si>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</si>
  <si>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</si>
  <si>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</si>
  <si>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</si>
  <si>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</si>
  <si>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</si>
  <si>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</si>
  <si>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</si>
  <si>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</si>
  <si>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</si>
  <si>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</si>
  <si>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</si>
  <si>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</si>
  <si>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</si>
  <si>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</si>
  <si>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</si>
  <si>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1312</t>
  </si>
  <si>
    <t>1314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</si>
  <si>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</si>
  <si>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</si>
  <si>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</si>
  <si>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</si>
  <si>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</si>
  <si>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</si>
  <si>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</si>
  <si>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</si>
  <si>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</si>
  <si>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</si>
  <si>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</si>
  <si>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</si>
  <si>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</si>
  <si>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</si>
  <si>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</si>
  <si>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</si>
  <si>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</si>
  <si>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</si>
  <si>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</si>
  <si>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</si>
  <si>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</si>
  <si>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</si>
  <si>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</si>
  <si>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</si>
  <si>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</si>
  <si>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</si>
  <si>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</si>
  <si>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</si>
  <si>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</si>
  <si>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</si>
  <si>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</si>
  <si>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</si>
  <si>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</si>
  <si>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</si>
  <si>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</si>
  <si>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</si>
  <si>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</si>
  <si>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</si>
  <si>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</si>
  <si>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</si>
  <si>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</si>
  <si>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</si>
  <si>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</si>
  <si>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</si>
  <si>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1361</t>
  </si>
  <si>
    <t>1362</t>
  </si>
  <si>
    <t>1364</t>
  </si>
  <si>
    <t>1365</t>
  </si>
  <si>
    <t>1366</t>
  </si>
  <si>
    <t>1367</t>
  </si>
  <si>
    <t>1368</t>
  </si>
  <si>
    <t>1369</t>
  </si>
  <si>
    <t>Замок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</si>
  <si>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</si>
  <si>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</si>
  <si>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</si>
  <si>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</si>
  <si>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</si>
  <si>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</si>
  <si>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</si>
  <si>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</si>
  <si>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</si>
  <si>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</si>
  <si>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</si>
  <si>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</si>
  <si>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</si>
  <si>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</si>
  <si>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</si>
  <si>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</si>
  <si>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</si>
  <si>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</si>
  <si>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</si>
  <si>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</si>
  <si>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</si>
  <si>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</si>
  <si>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</si>
  <si>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</si>
  <si>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</si>
  <si>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</si>
  <si>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</si>
  <si>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</si>
  <si>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</si>
  <si>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</si>
  <si>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</si>
  <si>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</si>
  <si>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</si>
  <si>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</si>
  <si>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</si>
  <si>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</si>
  <si>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</si>
  <si>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</si>
  <si>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</si>
  <si>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</si>
  <si>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</si>
  <si>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</si>
  <si>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</si>
  <si>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</si>
  <si>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</si>
  <si>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</si>
  <si>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</si>
  <si>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</si>
  <si>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</si>
  <si>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</si>
  <si>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</si>
  <si>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</si>
  <si>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</si>
  <si>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</si>
  <si>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</si>
  <si>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</si>
  <si>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</si>
  <si>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</si>
  <si>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</si>
  <si>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</si>
  <si>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</si>
  <si>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</si>
  <si>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</si>
  <si>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</si>
  <si>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</si>
  <si>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</si>
  <si>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</si>
  <si>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</si>
  <si>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</si>
  <si>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</si>
  <si>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</si>
  <si>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</si>
  <si>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</si>
  <si>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</si>
  <si>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</si>
  <si>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</si>
  <si>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</si>
  <si>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</si>
  <si>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</si>
  <si>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</si>
  <si>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</si>
  <si>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</si>
  <si>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</si>
  <si>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</si>
  <si>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</si>
  <si>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</si>
  <si>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</si>
  <si>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</si>
  <si>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</si>
  <si>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</si>
  <si>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</si>
  <si>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</si>
  <si>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</si>
  <si>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</si>
  <si>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</si>
  <si>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</si>
  <si>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</si>
  <si>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</si>
  <si>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</si>
  <si>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</si>
  <si>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</si>
  <si>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</si>
  <si>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</si>
  <si>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</si>
  <si>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</si>
  <si>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</si>
  <si>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</si>
  <si>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</si>
  <si>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</si>
  <si>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</si>
  <si>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</si>
  <si>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</si>
  <si>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</si>
  <si>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</si>
  <si>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</si>
  <si>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</si>
  <si>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</si>
  <si>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</si>
  <si>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</si>
  <si>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</si>
  <si>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</si>
  <si>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</si>
  <si>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</si>
  <si>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</si>
  <si>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</si>
  <si>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</si>
  <si>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</si>
  <si>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</si>
  <si>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Лопата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</si>
  <si>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</si>
  <si>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</si>
  <si>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</si>
  <si>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</si>
  <si>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</si>
  <si>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</si>
  <si>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</si>
  <si>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</si>
  <si>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</si>
  <si>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</si>
  <si>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</si>
  <si>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</si>
  <si>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</si>
  <si>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</si>
  <si>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</si>
  <si>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</si>
  <si>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</si>
  <si>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</si>
  <si>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</si>
  <si>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</si>
  <si>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</si>
  <si>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</si>
  <si>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</si>
  <si>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</si>
  <si>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</si>
  <si>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</si>
  <si>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</si>
  <si>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</si>
  <si>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</si>
  <si>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</si>
  <si>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</si>
  <si>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</si>
  <si>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</si>
  <si>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</si>
  <si>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</si>
  <si>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</si>
  <si>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</si>
  <si>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</si>
  <si>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</si>
  <si>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</si>
  <si>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</si>
  <si>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</si>
  <si>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</si>
  <si>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</si>
  <si>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</si>
  <si>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</si>
  <si>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</si>
  <si>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</si>
  <si>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</si>
  <si>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</si>
  <si>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</si>
  <si>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</si>
  <si>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</si>
  <si>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</si>
  <si>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</si>
  <si>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</si>
  <si>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</si>
  <si>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</si>
  <si>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</si>
  <si>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</si>
  <si>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</si>
  <si>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</si>
  <si>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</si>
  <si>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</si>
  <si>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</si>
  <si>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</si>
  <si>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</si>
  <si>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</si>
  <si>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</si>
  <si>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</si>
  <si>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</si>
  <si>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</si>
  <si>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</si>
  <si>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</si>
  <si>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</si>
  <si>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</si>
  <si>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</si>
  <si>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</si>
  <si>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</si>
  <si>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</si>
  <si>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</si>
  <si>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</si>
  <si>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</si>
  <si>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</si>
  <si>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</si>
  <si>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</si>
  <si>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</si>
  <si>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</si>
  <si>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</si>
  <si>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</si>
  <si>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</si>
  <si>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</si>
  <si>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</si>
  <si>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</si>
  <si>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</si>
  <si>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</si>
  <si>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</si>
  <si>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</si>
  <si>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</si>
  <si>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</si>
  <si>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</si>
  <si>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</si>
  <si>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</si>
  <si>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</si>
  <si>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</si>
  <si>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</si>
  <si>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</si>
  <si>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</si>
  <si>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</si>
  <si>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</si>
  <si>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</si>
  <si>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</si>
  <si>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</si>
  <si>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</si>
  <si>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</si>
  <si>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</si>
  <si>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</si>
  <si>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</si>
  <si>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</si>
  <si>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</si>
  <si>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</si>
  <si>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</si>
  <si>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</si>
  <si>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</si>
  <si>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</si>
  <si>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</si>
  <si>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</si>
  <si>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</si>
  <si>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</si>
  <si>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</si>
  <si>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</si>
  <si>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</si>
  <si>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</si>
  <si>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</si>
  <si>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</si>
  <si>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</si>
  <si>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</si>
  <si>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</si>
  <si>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</si>
  <si>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</si>
  <si>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</si>
  <si>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</si>
  <si>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</si>
  <si>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</si>
  <si>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</si>
  <si>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</si>
  <si>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</si>
  <si>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</si>
  <si>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</si>
  <si>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</si>
  <si>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</si>
  <si>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</si>
  <si>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</si>
  <si>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</si>
  <si>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</si>
  <si>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</si>
  <si>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</si>
  <si>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</si>
  <si>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</si>
  <si>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</si>
  <si>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</si>
  <si>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</si>
  <si>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</si>
  <si>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</si>
  <si>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</si>
  <si>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</si>
  <si>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</si>
  <si>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</si>
  <si>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</si>
  <si>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</si>
  <si>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</si>
  <si>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</si>
  <si>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</si>
  <si>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</si>
  <si>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</si>
  <si>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</si>
  <si>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</si>
  <si>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</si>
  <si>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</si>
  <si>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</si>
  <si>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</si>
  <si>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</si>
  <si>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</si>
  <si>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</si>
  <si>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</si>
  <si>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</si>
  <si>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</si>
  <si>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</si>
  <si>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</si>
  <si>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</si>
  <si>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</si>
  <si>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</si>
  <si>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</si>
  <si>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</si>
  <si>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</si>
  <si>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</si>
  <si>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</si>
  <si>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</si>
  <si>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</si>
  <si>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</si>
  <si>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</si>
  <si>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</si>
  <si>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</si>
  <si>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</si>
  <si>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Тиски</t>
  </si>
  <si>
    <t>Кушетка</t>
  </si>
  <si>
    <t>Лампа настольна</t>
  </si>
  <si>
    <t>Подовжувач</t>
  </si>
  <si>
    <t>Праска</t>
  </si>
  <si>
    <t>Трибуна</t>
  </si>
  <si>
    <t>Тумба</t>
  </si>
  <si>
    <t>Шафа для одягу</t>
  </si>
  <si>
    <t>Термометр</t>
  </si>
  <si>
    <t>Молоток</t>
  </si>
  <si>
    <t>Тонометр</t>
  </si>
  <si>
    <t>пар.</t>
  </si>
  <si>
    <t>ШТ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</si>
  <si>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</si>
  <si>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</si>
  <si>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</si>
  <si>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</si>
  <si>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</si>
  <si>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</si>
  <si>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</si>
  <si>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</si>
  <si>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</si>
  <si>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</si>
  <si>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</si>
  <si>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</si>
  <si>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</si>
  <si>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</si>
  <si>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</si>
  <si>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</si>
  <si>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</si>
  <si>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</si>
  <si>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</si>
  <si>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</si>
  <si>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</si>
  <si>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</si>
  <si>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</si>
  <si>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Стелаж металевий</t>
  </si>
  <si>
    <t>850</t>
  </si>
  <si>
    <t>851</t>
  </si>
  <si>
    <t>852</t>
  </si>
  <si>
    <t>853</t>
  </si>
  <si>
    <t>854</t>
  </si>
  <si>
    <t>855</t>
  </si>
  <si>
    <t>856</t>
  </si>
  <si>
    <t>Бойлер 50 л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</si>
  <si>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</si>
  <si>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</si>
  <si>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</si>
  <si>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</si>
  <si>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</si>
  <si>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</si>
  <si>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</si>
  <si>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</si>
  <si>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</si>
  <si>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</si>
  <si>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</si>
  <si>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</si>
  <si>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</si>
  <si>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</si>
  <si>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</si>
  <si>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</si>
  <si>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</si>
  <si>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</si>
  <si>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</si>
  <si>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</si>
  <si>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</si>
  <si>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</si>
  <si>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</si>
  <si>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</si>
  <si>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</si>
  <si>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</si>
  <si>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</si>
  <si>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</si>
  <si>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</si>
  <si>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</si>
  <si>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</si>
  <si>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</si>
  <si>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</si>
  <si>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</si>
  <si>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</si>
  <si>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</si>
  <si>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</si>
  <si>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</si>
  <si>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</si>
  <si>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</si>
  <si>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</si>
  <si>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</si>
  <si>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</si>
  <si>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</si>
  <si>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</si>
  <si>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</si>
  <si>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</si>
  <si>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</si>
  <si>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</si>
  <si>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</si>
  <si>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</si>
  <si>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</si>
  <si>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</si>
  <si>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</si>
  <si>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</si>
  <si>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</si>
  <si>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</si>
  <si>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</si>
  <si>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</si>
  <si>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</si>
  <si>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</si>
  <si>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</si>
  <si>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</si>
  <si>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</si>
  <si>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</si>
  <si>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уп.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</si>
  <si>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</si>
  <si>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</si>
  <si>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</si>
  <si>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</si>
  <si>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</si>
  <si>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</si>
  <si>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</si>
  <si>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</si>
  <si>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</si>
  <si>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</si>
  <si>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</si>
  <si>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</si>
  <si>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</si>
  <si>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</si>
  <si>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</si>
  <si>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</si>
  <si>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</si>
  <si>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</si>
  <si>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</si>
  <si>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</si>
  <si>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</si>
  <si>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</si>
  <si>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</si>
  <si>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</si>
  <si>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</si>
  <si>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</si>
  <si>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</si>
  <si>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</si>
  <si>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</si>
  <si>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</si>
  <si>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</si>
  <si>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</si>
  <si>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</si>
  <si>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</si>
  <si>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</si>
  <si>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</si>
  <si>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</si>
  <si>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</si>
  <si>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</si>
  <si>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</si>
  <si>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</si>
  <si>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</si>
  <si>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</si>
  <si>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</si>
  <si>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</si>
  <si>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</si>
  <si>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Печатка</t>
  </si>
  <si>
    <t>990</t>
  </si>
  <si>
    <t>991</t>
  </si>
  <si>
    <t>992</t>
  </si>
  <si>
    <t>993</t>
  </si>
  <si>
    <t>994</t>
  </si>
  <si>
    <t>606</t>
  </si>
  <si>
    <t>607</t>
  </si>
  <si>
    <t>608</t>
  </si>
  <si>
    <t>609</t>
  </si>
  <si>
    <t>610</t>
  </si>
  <si>
    <t>612</t>
  </si>
  <si>
    <t>613</t>
  </si>
  <si>
    <t>614</t>
  </si>
  <si>
    <t>615</t>
  </si>
  <si>
    <t>616</t>
  </si>
  <si>
    <t>617</t>
  </si>
  <si>
    <t>621</t>
  </si>
  <si>
    <t>625</t>
  </si>
  <si>
    <t>629</t>
  </si>
  <si>
    <t>633</t>
  </si>
  <si>
    <t>637</t>
  </si>
  <si>
    <t>641</t>
  </si>
  <si>
    <t>645</t>
  </si>
  <si>
    <t>649</t>
  </si>
  <si>
    <t>653</t>
  </si>
  <si>
    <t>657</t>
  </si>
  <si>
    <t>658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</si>
  <si>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</si>
  <si>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</si>
  <si>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</si>
  <si>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</si>
  <si>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</si>
  <si>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</si>
  <si>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</si>
  <si>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</si>
  <si>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</si>
  <si>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</si>
  <si>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</si>
  <si>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</si>
  <si>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</si>
  <si>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</si>
  <si>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</si>
  <si>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</si>
  <si>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</si>
  <si>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</si>
  <si>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</si>
  <si>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</si>
  <si>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</si>
  <si>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</si>
  <si>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</si>
  <si>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</si>
  <si>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</si>
  <si>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</si>
  <si>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</si>
  <si>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</si>
  <si>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</si>
  <si>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</si>
  <si>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</si>
  <si>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</si>
  <si>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</si>
  <si>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</si>
  <si>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</si>
  <si>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</si>
  <si>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</si>
  <si>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</si>
  <si>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</si>
  <si>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</si>
  <si>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</si>
  <si>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</si>
  <si>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</si>
  <si>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</si>
  <si>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</si>
  <si>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</si>
  <si>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</si>
  <si>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</si>
  <si>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</si>
  <si>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</si>
  <si>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</si>
  <si>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</si>
  <si>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</si>
  <si>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</si>
  <si>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</si>
  <si>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</si>
  <si>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</si>
  <si>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</si>
  <si>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</si>
  <si>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</si>
  <si>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</si>
  <si>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</si>
  <si>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</si>
  <si>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</si>
  <si>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</si>
  <si>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</si>
  <si>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</si>
  <si>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</si>
  <si>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</si>
  <si>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</si>
  <si>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</si>
  <si>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</si>
  <si>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</si>
  <si>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</si>
  <si>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</si>
  <si>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</si>
  <si>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</si>
  <si>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</si>
  <si>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</si>
  <si>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</si>
  <si>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</si>
  <si>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</si>
  <si>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</si>
  <si>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</si>
  <si>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</si>
  <si>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</si>
  <si>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</si>
  <si>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</si>
  <si>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</si>
  <si>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</si>
  <si>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</si>
  <si>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</si>
  <si>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</si>
  <si>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</si>
  <si>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</si>
  <si>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</si>
  <si>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</si>
  <si>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</si>
  <si>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</si>
  <si>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</si>
  <si>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</si>
  <si>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</si>
  <si>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</si>
  <si>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</si>
  <si>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</si>
  <si>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</si>
  <si>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</si>
  <si>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</si>
  <si>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</si>
  <si>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</si>
  <si>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</si>
  <si>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</si>
  <si>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</si>
  <si>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</si>
  <si>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</si>
  <si>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</si>
  <si>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</si>
  <si>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</si>
  <si>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</si>
  <si>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</si>
  <si>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</si>
  <si>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</si>
  <si>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</si>
  <si>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</si>
  <si>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</si>
  <si>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</si>
  <si>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</si>
  <si>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</si>
  <si>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</si>
  <si>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</si>
  <si>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</si>
  <si>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</si>
  <si>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</si>
  <si>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</si>
  <si>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</si>
  <si>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</si>
  <si>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</si>
  <si>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</si>
  <si>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</si>
  <si>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</si>
  <si>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</si>
  <si>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</si>
  <si>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</si>
  <si>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</si>
  <si>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</si>
  <si>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</si>
  <si>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</si>
  <si>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</si>
  <si>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</si>
  <si>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</si>
  <si>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</si>
  <si>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</si>
  <si>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</si>
  <si>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</si>
  <si>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</si>
  <si>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</si>
  <si>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</si>
  <si>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</si>
  <si>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</si>
  <si>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823</t>
  </si>
  <si>
    <t>824</t>
  </si>
  <si>
    <t>Сейф</t>
  </si>
  <si>
    <t>Шафа</t>
  </si>
  <si>
    <t>Шафа книжкова</t>
  </si>
  <si>
    <t>Шафа 2-х створчата</t>
  </si>
  <si>
    <t>шт</t>
  </si>
  <si>
    <t>щт.</t>
  </si>
  <si>
    <t>Пелюшка</t>
  </si>
  <si>
    <t>Подушка</t>
  </si>
  <si>
    <t>Покривало</t>
  </si>
  <si>
    <t>Штори</t>
  </si>
  <si>
    <t>компл</t>
  </si>
  <si>
    <t>пара</t>
  </si>
  <si>
    <t>10100001</t>
  </si>
  <si>
    <t>Основні засоби</t>
  </si>
  <si>
    <t>Інші необоротні матеріальні активи</t>
  </si>
  <si>
    <t>Банкетка</t>
  </si>
  <si>
    <t>Вентилятор</t>
  </si>
  <si>
    <t>Вогнегасник</t>
  </si>
  <si>
    <t>Дзеркало</t>
  </si>
  <si>
    <t>к-кт</t>
  </si>
  <si>
    <t>Табурет</t>
  </si>
  <si>
    <t>Телефон</t>
  </si>
  <si>
    <t>Тумбочка</t>
  </si>
  <si>
    <t>набiр</t>
  </si>
  <si>
    <t>Шафа металева</t>
  </si>
  <si>
    <t>1705</t>
  </si>
  <si>
    <t>1706</t>
  </si>
  <si>
    <t>1707</t>
  </si>
  <si>
    <t>1708</t>
  </si>
  <si>
    <t>1709</t>
  </si>
  <si>
    <t>1710</t>
  </si>
  <si>
    <t>1711</t>
  </si>
  <si>
    <t>Тепловентилятор</t>
  </si>
  <si>
    <t>1712</t>
  </si>
  <si>
    <t>1713</t>
  </si>
  <si>
    <t>1714</t>
  </si>
  <si>
    <t>1715</t>
  </si>
  <si>
    <t>1716</t>
  </si>
  <si>
    <t>1717</t>
  </si>
  <si>
    <t>539</t>
  </si>
  <si>
    <t>540</t>
  </si>
  <si>
    <t>541</t>
  </si>
  <si>
    <t>542</t>
  </si>
  <si>
    <t>543</t>
  </si>
  <si>
    <t>544</t>
  </si>
  <si>
    <t>545</t>
  </si>
  <si>
    <t>546</t>
  </si>
  <si>
    <t>548</t>
  </si>
  <si>
    <t>549</t>
  </si>
  <si>
    <t>550</t>
  </si>
  <si>
    <t>551</t>
  </si>
  <si>
    <t>552</t>
  </si>
  <si>
    <t>553</t>
  </si>
  <si>
    <t>554</t>
  </si>
  <si>
    <t>555</t>
  </si>
  <si>
    <t>559</t>
  </si>
  <si>
    <t>560</t>
  </si>
  <si>
    <t>561</t>
  </si>
  <si>
    <t>562</t>
  </si>
  <si>
    <t>563</t>
  </si>
  <si>
    <t>564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</si>
  <si>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</si>
  <si>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</si>
  <si>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</si>
  <si>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</si>
  <si>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</si>
  <si>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</si>
  <si>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</si>
  <si>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</si>
  <si>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</si>
  <si>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</si>
  <si>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</si>
  <si>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</si>
  <si>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</si>
  <si>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</si>
  <si>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</si>
  <si>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</si>
  <si>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</si>
  <si>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</si>
  <si>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589</t>
  </si>
  <si>
    <t>593</t>
  </si>
  <si>
    <t>594</t>
  </si>
  <si>
    <t>595</t>
  </si>
  <si>
    <t>599</t>
  </si>
  <si>
    <t>600</t>
  </si>
  <si>
    <t>601</t>
  </si>
  <si>
    <t>602</t>
  </si>
  <si>
    <t>603</t>
  </si>
  <si>
    <t>604</t>
  </si>
  <si>
    <t>605</t>
  </si>
  <si>
    <t>Вартість</t>
  </si>
  <si>
    <t>Первісна</t>
  </si>
  <si>
    <t>Знос</t>
  </si>
  <si>
    <t>Залишкова</t>
  </si>
  <si>
    <t>штю</t>
  </si>
  <si>
    <t>к.т</t>
  </si>
  <si>
    <t>к-т</t>
  </si>
  <si>
    <t>Калькулятор</t>
  </si>
  <si>
    <t>Карниз</t>
  </si>
  <si>
    <t>шт.</t>
  </si>
  <si>
    <t xml:space="preserve">         1</t>
  </si>
  <si>
    <t>Гараж</t>
  </si>
  <si>
    <t>12</t>
  </si>
  <si>
    <t>13</t>
  </si>
  <si>
    <t>Інвентарний номер</t>
  </si>
  <si>
    <t>Найменування</t>
  </si>
  <si>
    <t>Земля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</si>
  <si>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</si>
  <si>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</si>
  <si>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</si>
  <si>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</si>
  <si>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</si>
  <si>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</si>
  <si>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</si>
  <si>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</si>
  <si>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</si>
  <si>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</si>
  <si>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</si>
  <si>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</si>
  <si>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</si>
  <si>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</si>
  <si>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</si>
  <si>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</si>
  <si>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</si>
  <si>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</si>
  <si>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</si>
  <si>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</si>
  <si>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</si>
  <si>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</si>
  <si>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</si>
  <si>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</si>
  <si>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</si>
  <si>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</si>
  <si>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</si>
  <si>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</si>
  <si>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</si>
  <si>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</si>
  <si>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</si>
  <si>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</si>
  <si>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</si>
  <si>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</si>
  <si>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</si>
  <si>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</si>
  <si>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</si>
  <si>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</si>
  <si>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</si>
  <si>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</si>
  <si>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</si>
  <si>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</si>
  <si>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</si>
  <si>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</si>
  <si>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</si>
  <si>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</si>
  <si>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</si>
  <si>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</si>
  <si>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</si>
  <si>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</si>
  <si>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</si>
  <si>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</si>
  <si>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</si>
  <si>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</si>
  <si>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</si>
  <si>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</si>
  <si>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</si>
  <si>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</si>
  <si>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</si>
  <si>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</si>
  <si>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</si>
  <si>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</si>
  <si>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</si>
  <si>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</si>
  <si>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</si>
  <si>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</si>
  <si>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</si>
  <si>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</si>
  <si>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</si>
  <si>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</si>
  <si>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</si>
  <si>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</si>
  <si>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</si>
  <si>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</si>
  <si>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</si>
  <si>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</si>
  <si>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</si>
  <si>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</si>
  <si>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</si>
  <si>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</si>
  <si>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</si>
  <si>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</si>
  <si>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</si>
  <si>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</si>
  <si>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</si>
  <si>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</si>
  <si>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</si>
  <si>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</si>
  <si>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</si>
  <si>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</si>
  <si>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</si>
  <si>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</si>
  <si>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</si>
  <si>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</si>
  <si>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</si>
  <si>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</si>
  <si>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</si>
  <si>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</si>
  <si>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</si>
  <si>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</si>
  <si>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</si>
  <si>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</si>
  <si>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</si>
  <si>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</si>
  <si>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</si>
  <si>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</si>
  <si>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</si>
  <si>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</si>
  <si>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</si>
  <si>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</si>
  <si>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</si>
  <si>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</si>
  <si>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</si>
  <si>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</si>
  <si>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</si>
  <si>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</si>
  <si>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</si>
  <si>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</si>
  <si>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</si>
  <si>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</si>
  <si>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</si>
  <si>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</si>
  <si>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</si>
  <si>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</si>
  <si>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</si>
  <si>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</si>
  <si>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</si>
  <si>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</si>
  <si>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</si>
  <si>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</si>
  <si>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</si>
  <si>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</si>
  <si>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</si>
  <si>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</si>
  <si>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</si>
  <si>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</si>
  <si>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</si>
  <si>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</si>
  <si>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</si>
  <si>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</si>
  <si>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</si>
  <si>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</si>
  <si>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</si>
  <si>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</si>
  <si>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</si>
  <si>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</si>
  <si>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</si>
  <si>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</si>
  <si>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</si>
  <si>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</si>
  <si>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</si>
  <si>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</si>
  <si>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</si>
  <si>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</si>
  <si>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</si>
  <si>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</si>
  <si>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</si>
  <si>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</si>
  <si>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</si>
  <si>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</si>
  <si>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</si>
  <si>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</si>
  <si>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</si>
  <si>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</si>
  <si>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</si>
  <si>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</si>
  <si>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</si>
  <si>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</si>
  <si>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</si>
  <si>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</si>
  <si>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</si>
  <si>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</si>
  <si>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</si>
  <si>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</si>
  <si>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</si>
  <si>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</si>
  <si>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</si>
  <si>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</si>
  <si>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</si>
  <si>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</si>
  <si>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</si>
  <si>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</si>
  <si>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</si>
  <si>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</si>
  <si>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</si>
  <si>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</si>
  <si>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</si>
  <si>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</si>
  <si>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</si>
  <si>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</si>
  <si>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</si>
  <si>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</si>
  <si>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</si>
  <si>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</si>
  <si>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</si>
  <si>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</si>
  <si>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</si>
  <si>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</si>
  <si>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</si>
  <si>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</si>
  <si>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</si>
  <si>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</si>
  <si>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</si>
  <si>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</si>
  <si>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</si>
  <si>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</si>
  <si>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</si>
  <si>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</si>
  <si>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</si>
  <si>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</si>
  <si>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</si>
  <si>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</si>
  <si>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</si>
  <si>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</si>
  <si>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</si>
  <si>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</si>
  <si>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</si>
  <si>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</si>
  <si>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</si>
  <si>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</si>
  <si>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</si>
  <si>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</si>
  <si>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</si>
  <si>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</si>
  <si>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</si>
  <si>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</si>
  <si>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</si>
  <si>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</si>
  <si>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</si>
  <si>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</si>
  <si>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</si>
  <si>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</si>
  <si>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</si>
  <si>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</si>
  <si>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</si>
  <si>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</si>
  <si>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</si>
  <si>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</si>
  <si>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</si>
  <si>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</si>
  <si>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</si>
  <si>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</si>
  <si>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</si>
  <si>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</si>
  <si>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</si>
  <si>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</si>
  <si>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</si>
  <si>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</si>
  <si>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</si>
  <si>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</si>
  <si>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</si>
  <si>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</si>
  <si>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</si>
  <si>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</si>
  <si>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</si>
  <si>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</si>
  <si>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</si>
  <si>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</si>
  <si>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</si>
  <si>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</si>
  <si>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</si>
  <si>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</si>
  <si>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</si>
  <si>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</si>
  <si>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</si>
  <si>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</si>
  <si>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</si>
  <si>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</si>
  <si>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</si>
  <si>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</si>
  <si>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</si>
  <si>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</si>
  <si>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</si>
  <si>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</si>
  <si>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</si>
  <si>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</si>
  <si>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</si>
  <si>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</si>
  <si>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</si>
  <si>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</si>
  <si>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</si>
  <si>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</si>
  <si>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</si>
  <si>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</si>
  <si>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</si>
  <si>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</si>
  <si>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</si>
  <si>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</si>
  <si>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</si>
  <si>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</si>
  <si>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</si>
  <si>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</si>
  <si>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</si>
  <si>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</si>
  <si>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</si>
  <si>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</si>
  <si>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</si>
  <si>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</si>
  <si>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</si>
  <si>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</si>
  <si>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</si>
  <si>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</si>
  <si>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</si>
  <si>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</si>
  <si>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</si>
  <si>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</si>
  <si>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</si>
  <si>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</si>
  <si>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</si>
  <si>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</si>
  <si>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</si>
  <si>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</si>
  <si>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</si>
  <si>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</si>
  <si>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</si>
  <si>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</si>
  <si>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</si>
  <si>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</si>
  <si>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</si>
  <si>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</si>
  <si>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</si>
  <si>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</si>
  <si>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</si>
  <si>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</si>
  <si>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</si>
  <si>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</si>
  <si>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</si>
  <si>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</si>
  <si>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</si>
  <si>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</si>
  <si>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</si>
  <si>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</si>
  <si>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</si>
  <si>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</si>
  <si>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</si>
  <si>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</si>
  <si>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</si>
  <si>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</si>
  <si>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</si>
  <si>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</si>
  <si>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</si>
  <si>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</si>
  <si>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</si>
  <si>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</si>
  <si>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</si>
  <si>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</si>
  <si>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</si>
  <si>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</si>
  <si>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</si>
  <si>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</si>
  <si>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</si>
  <si>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</si>
  <si>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</si>
  <si>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</si>
  <si>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</si>
  <si>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</si>
  <si>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</si>
  <si>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</si>
  <si>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</si>
  <si>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</si>
  <si>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</si>
  <si>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</si>
  <si>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</si>
  <si>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</si>
  <si>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</si>
  <si>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</si>
  <si>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</si>
  <si>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</si>
  <si>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</si>
  <si>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</si>
  <si>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</si>
  <si>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</si>
  <si>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</si>
  <si>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</si>
  <si>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</si>
  <si>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</si>
  <si>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</si>
  <si>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</si>
  <si>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</si>
  <si>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</si>
  <si>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</si>
  <si>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</si>
  <si>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</si>
  <si>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</si>
  <si>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</si>
  <si>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</si>
  <si>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</si>
  <si>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</si>
  <si>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</si>
  <si>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</si>
  <si>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</si>
  <si>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</si>
  <si>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</si>
  <si>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</si>
  <si>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</si>
  <si>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</si>
  <si>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</si>
  <si>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</si>
  <si>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</si>
  <si>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</si>
  <si>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</si>
  <si>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</si>
  <si>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</si>
  <si>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</si>
  <si>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</si>
  <si>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</si>
  <si>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</si>
  <si>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</si>
  <si>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</si>
  <si>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</si>
  <si>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</si>
  <si>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</si>
  <si>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</si>
  <si>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</si>
  <si>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</si>
  <si>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</si>
  <si>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</si>
  <si>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</si>
  <si>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</si>
  <si>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</si>
  <si>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</si>
  <si>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</si>
  <si>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</si>
  <si>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</si>
  <si>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</si>
  <si>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</si>
  <si>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</si>
  <si>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</si>
  <si>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</si>
  <si>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</si>
  <si>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</si>
  <si>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</si>
  <si>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</si>
  <si>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</si>
  <si>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</si>
  <si>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</si>
  <si>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</si>
  <si>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</si>
  <si>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</si>
  <si>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</si>
  <si>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</si>
  <si>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</si>
  <si>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</si>
  <si>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</si>
  <si>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</si>
  <si>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</si>
  <si>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</si>
  <si>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</si>
  <si>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</si>
  <si>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</si>
  <si>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</si>
  <si>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</si>
  <si>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</si>
  <si>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</si>
  <si>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</si>
  <si>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</si>
  <si>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</si>
  <si>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</si>
  <si>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</si>
  <si>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</si>
  <si>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</si>
  <si>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</si>
  <si>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</si>
  <si>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</si>
  <si>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</si>
  <si>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</si>
  <si>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</si>
  <si>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</si>
  <si>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</si>
  <si>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</si>
  <si>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</si>
  <si>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</si>
  <si>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</si>
  <si>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</si>
  <si>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</si>
  <si>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</si>
  <si>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</si>
  <si>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</si>
  <si>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</si>
  <si>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</si>
  <si>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</si>
  <si>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</si>
  <si>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</si>
  <si>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</si>
  <si>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</si>
  <si>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</si>
  <si>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</si>
  <si>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</si>
  <si>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</si>
  <si>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</si>
  <si>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</si>
  <si>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</si>
  <si>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</si>
  <si>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</si>
  <si>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</si>
  <si>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</si>
  <si>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</si>
  <si>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</si>
  <si>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</si>
  <si>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</si>
  <si>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</si>
  <si>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</si>
  <si>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</si>
  <si>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</si>
  <si>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</si>
  <si>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</si>
  <si>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</si>
  <si>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</si>
  <si>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</si>
  <si>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</si>
  <si>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</si>
  <si>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</si>
  <si>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</si>
  <si>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</si>
  <si>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</si>
  <si>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</si>
  <si>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</si>
  <si>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</si>
  <si>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</si>
  <si>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</si>
  <si>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</si>
  <si>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</si>
  <si>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</si>
  <si>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</si>
  <si>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</si>
  <si>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</si>
  <si>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</si>
  <si>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</si>
  <si>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</si>
  <si>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</si>
  <si>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</si>
  <si>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</si>
  <si>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</si>
  <si>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874</t>
  </si>
  <si>
    <t>875</t>
  </si>
  <si>
    <t>876</t>
  </si>
  <si>
    <t>877</t>
  </si>
  <si>
    <t>878</t>
  </si>
  <si>
    <t>879</t>
  </si>
  <si>
    <t>880</t>
  </si>
  <si>
    <t>881</t>
  </si>
  <si>
    <t>890</t>
  </si>
  <si>
    <t>891</t>
  </si>
  <si>
    <t>892</t>
  </si>
  <si>
    <t>893</t>
  </si>
  <si>
    <t>894</t>
  </si>
  <si>
    <t>895</t>
  </si>
  <si>
    <t>№ з/п</t>
  </si>
  <si>
    <t>Одиниці виміру</t>
  </si>
  <si>
    <t>Кіл-ть</t>
  </si>
  <si>
    <t xml:space="preserve">Поліклініка </t>
  </si>
  <si>
    <t>Грязеводовідділення</t>
  </si>
  <si>
    <t>Грязесховище</t>
  </si>
  <si>
    <t>Харчоблок</t>
  </si>
  <si>
    <t>Прачечна</t>
  </si>
  <si>
    <t>Котельня</t>
  </si>
  <si>
    <t>Овощесховище</t>
  </si>
  <si>
    <t>Кислородна</t>
  </si>
  <si>
    <t>Рахунок 101  Земельні ділянки</t>
  </si>
  <si>
    <t>Автомобіль ВАЗ 2107</t>
  </si>
  <si>
    <t>Автомобіль ВАЗ 21074</t>
  </si>
  <si>
    <t>Автомобіль ГАЗ 2705</t>
  </si>
  <si>
    <t>Причіп сірий ХТ</t>
  </si>
  <si>
    <t>Автомобіль ІЖ-27175-037 МЛ</t>
  </si>
  <si>
    <t>Автомобіль DAEWOO LEGANZA</t>
  </si>
  <si>
    <t>Коляска з судном</t>
  </si>
  <si>
    <t xml:space="preserve">Арома лампа теплова </t>
  </si>
  <si>
    <t xml:space="preserve">Крісло коляска </t>
  </si>
  <si>
    <t>Спортивний тренажерний комплекс</t>
  </si>
  <si>
    <t>Опромінювач" Фіолет"</t>
  </si>
  <si>
    <t>Кондиціонер</t>
  </si>
  <si>
    <t>Комп"ютер в зборі</t>
  </si>
  <si>
    <t>Кондиціонер Osaka ST-07HH</t>
  </si>
  <si>
    <t>Кондиціонер Delfa 0916</t>
  </si>
  <si>
    <t>Холодильник" Снайгер"117-2</t>
  </si>
  <si>
    <t>Холодильник Reinford</t>
  </si>
  <si>
    <t>Базовий блок в комплекті</t>
  </si>
  <si>
    <t>Принтер Lazer Canon LBP</t>
  </si>
  <si>
    <t>Ноутбук Tosciba L 30-134</t>
  </si>
  <si>
    <t>Монітор Samsunq 943</t>
  </si>
  <si>
    <t>Ксерокс HP-Lazer M 1005</t>
  </si>
  <si>
    <t>Монітор Samsunq 19 * 943</t>
  </si>
  <si>
    <t>Системний блок Brain Busines</t>
  </si>
  <si>
    <t>Кондиціонер LG-609</t>
  </si>
  <si>
    <t>Cистемний блок Basic B200</t>
  </si>
  <si>
    <t>Ноутбук HP-630</t>
  </si>
  <si>
    <t>Ком"ютер в зборі</t>
  </si>
  <si>
    <t>Клавіатура</t>
  </si>
  <si>
    <t>Кондиціонер Samsunq</t>
  </si>
  <si>
    <t>Крісло масажне виробник ТОВ"Лонді"</t>
  </si>
  <si>
    <t>Покриття ортопедичне</t>
  </si>
  <si>
    <t>Ноутбук НР-300</t>
  </si>
  <si>
    <t>Системний блок Brain_Work_261018</t>
  </si>
  <si>
    <t>Кондиціонер OSAKA ST-09 HH 03/21(Клевцур А.В.)</t>
  </si>
  <si>
    <t>Бойлер 100 л</t>
  </si>
  <si>
    <t>Холодидьник LC CR-332SVF</t>
  </si>
  <si>
    <t>Холодидьник Nord 507-010</t>
  </si>
  <si>
    <t>Кондиціонер"ОСАКА"</t>
  </si>
  <si>
    <t>Кондиціонер" Мідеа"MWF</t>
  </si>
  <si>
    <t>Душева кабінка</t>
  </si>
  <si>
    <t>Холодидьник Nord 271-010</t>
  </si>
  <si>
    <t>Телевізор Toshiba</t>
  </si>
  <si>
    <t>Кондиціонер СН Соорег</t>
  </si>
  <si>
    <t>Комплект турб.розходом.</t>
  </si>
  <si>
    <t>Сходи реабілітаційні</t>
  </si>
  <si>
    <t>Ваги  ВЕСТ 100А-12Е</t>
  </si>
  <si>
    <t>Шафа  холодильна  ШХС(Д)</t>
  </si>
  <si>
    <t>Морозильна вітрина М300</t>
  </si>
  <si>
    <t>Піаніно"Реслер"</t>
  </si>
  <si>
    <t>Витяжка вбудована</t>
  </si>
  <si>
    <t>Холодильник  Delfa DRF</t>
  </si>
  <si>
    <t>Відеореєстратор</t>
  </si>
  <si>
    <t>Барокамера" Кравченко"</t>
  </si>
  <si>
    <t>Юлайзер небулайзер компресорний" Ulaizerer Pro CN 02W</t>
  </si>
  <si>
    <t>Дистилятор ДЕ-10</t>
  </si>
  <si>
    <t>Ульт.звук.інг."Вулкан-1"</t>
  </si>
  <si>
    <t>Термостат ТС-80м2</t>
  </si>
  <si>
    <t>Ванна ВОД-59</t>
  </si>
  <si>
    <t>Ванна ВОД-56</t>
  </si>
  <si>
    <t>Підводний душ-масаж</t>
  </si>
  <si>
    <t>Парафінонагрівач 15 л</t>
  </si>
  <si>
    <t>Ванна" Стандарт" на ножках</t>
  </si>
  <si>
    <t>Апарат УЗТ-1,01 ф</t>
  </si>
  <si>
    <t>Парафінонагрівач 15л ел</t>
  </si>
  <si>
    <t>Парафінонагрівач електричний</t>
  </si>
  <si>
    <t>Бальнео.ванна"Гейзер"ВБ-01</t>
  </si>
  <si>
    <t>Бальнеол.ванна"Гейзер"ВБ-01</t>
  </si>
  <si>
    <t>Магнітоімпульсний лікувальний апарат МІЛА-1</t>
  </si>
  <si>
    <t>Магнітоімпульсний лікувальний апарат МІЛА-2</t>
  </si>
  <si>
    <t>Установка для циркулярного душу УЦД</t>
  </si>
  <si>
    <t>Установка для висхідного душу УВД</t>
  </si>
  <si>
    <t>Душова кафедра ДШ-2Люкс</t>
  </si>
  <si>
    <t>Апарат лазернрий скануючий двоканальний Медик-"К</t>
  </si>
  <si>
    <t xml:space="preserve">Апарат УВЧ терапії УВЧ-80-4 Ундатерм </t>
  </si>
  <si>
    <t>Аппарат лікувальний імпульсивним магнітним полем Алімп-1</t>
  </si>
  <si>
    <t>Аппарат МІТ-С для приготування СКС одноканальний</t>
  </si>
  <si>
    <t>Центрифуга ОПН-8</t>
  </si>
  <si>
    <t>Апарат" Алкотест 203"</t>
  </si>
  <si>
    <t>Вертикалізатор ВО-З 04/17</t>
  </si>
  <si>
    <t>Мікроскоп</t>
  </si>
  <si>
    <t>Центрифуга" Дніпро"</t>
  </si>
  <si>
    <t>BTL-6000 Lymphastim 12</t>
  </si>
  <si>
    <t>COLON HYDROMAT II</t>
  </si>
  <si>
    <t>Електрокардіограф</t>
  </si>
  <si>
    <t>Профілактор Євмінова(доска)</t>
  </si>
  <si>
    <t>Кріосауна" SPACECABIN"</t>
  </si>
  <si>
    <t>Велотренажер</t>
  </si>
  <si>
    <t>Аплікатор брюки 24 кам.з застібкою</t>
  </si>
  <si>
    <t>Аплікатор рука 8 камер</t>
  </si>
  <si>
    <t>Електрокардіограф ЮКАРД 100 з пристроєм прийому/передачі</t>
  </si>
  <si>
    <t>Тонометр електронний стаціонарний MEDICARE</t>
  </si>
  <si>
    <t>Котел Є-10-9-ГЗ</t>
  </si>
  <si>
    <t>Насос НЦК 5030115</t>
  </si>
  <si>
    <t>Електромагнітний лічильник води ІPERL-40Q 16,3 17.11.21</t>
  </si>
  <si>
    <t>Лічильник газ. РГК-100Ех</t>
  </si>
  <si>
    <t>Лічильник GrossWPK-UA80B</t>
  </si>
  <si>
    <t>Водонагрівач</t>
  </si>
  <si>
    <t>Система підйому пацієнта MIRID D02A  з акумулятором 11.2021</t>
  </si>
  <si>
    <t>Монітор пацієнта HEACO G3L</t>
  </si>
  <si>
    <t>Стерилізатор ТК-100-3м</t>
  </si>
  <si>
    <t>Котел варочний КПЗ-150</t>
  </si>
  <si>
    <t>Холодильник ХНТ-300</t>
  </si>
  <si>
    <t>Котел КЕ-100 на 100л</t>
  </si>
  <si>
    <t>Картофелечистка МОК-150М</t>
  </si>
  <si>
    <t>Плита електрична промислова економ.ПЕД-4</t>
  </si>
  <si>
    <t xml:space="preserve">Візок інвалідний" MILLENIUM" OSD-STC4 </t>
  </si>
  <si>
    <t>Кисневий концентратор KSOC-5 (10L) (Комплект: кисневий концентратор, пульсоксиметр G1Bplus,киснева маска для дорослих)</t>
  </si>
  <si>
    <t>Концентратор кисневий " Біомед"JAY-10 з подвійним потоком, з цифровим датчиком О2</t>
  </si>
  <si>
    <t>Холодидьник Nord  507-010</t>
  </si>
  <si>
    <t>Холодидьник Nord  507-011</t>
  </si>
  <si>
    <t>Телевізор Supra S-14 Slsm</t>
  </si>
  <si>
    <t>Холодильник Nord 271-010</t>
  </si>
  <si>
    <t>Холодидьник Nord  507-012</t>
  </si>
  <si>
    <t>Холодидьник Nord  507-013</t>
  </si>
  <si>
    <t>Телевізор Supra S-14</t>
  </si>
  <si>
    <t>Кондиціонер Delfa AHM</t>
  </si>
  <si>
    <t>Телевізор Samsunq29247</t>
  </si>
  <si>
    <t>Системний блок А68І-Delux/2cb 10/14</t>
  </si>
  <si>
    <t>Принтер Canon 1120</t>
  </si>
  <si>
    <t>Кондиціонер" ОСАКА"9Н</t>
  </si>
  <si>
    <t>Комплект мебелі</t>
  </si>
  <si>
    <t>М"який уголок</t>
  </si>
  <si>
    <t>Полка навісна 3 шт(від Корнети)</t>
  </si>
  <si>
    <t xml:space="preserve">Стіл офісний </t>
  </si>
  <si>
    <t>101630439/2</t>
  </si>
  <si>
    <t>10630439/3</t>
  </si>
  <si>
    <t>Крісло із набора</t>
  </si>
  <si>
    <t>Диван "Кредо"</t>
  </si>
  <si>
    <t>101630418/5</t>
  </si>
  <si>
    <t>101630418/6</t>
  </si>
  <si>
    <t>Стенд з прозорими кишеньками</t>
  </si>
  <si>
    <t>Світлове табло</t>
  </si>
  <si>
    <t>Кухня</t>
  </si>
  <si>
    <t>Інвектор Kende Ms-200L</t>
  </si>
  <si>
    <t>Стіл масажний</t>
  </si>
  <si>
    <t>Стіл реабілітаційний з ручним регулюванням висоти АЛ-455</t>
  </si>
  <si>
    <t>Бруси реабілітаційні АЛ 412</t>
  </si>
  <si>
    <t>Ворота металеві</t>
  </si>
  <si>
    <t>Стілаж метал. на2 полки</t>
  </si>
  <si>
    <t>101630439/4</t>
  </si>
  <si>
    <t>101630439/5</t>
  </si>
  <si>
    <t>101630439/1</t>
  </si>
  <si>
    <t>Разом по рахунку 103</t>
  </si>
  <si>
    <t>Рахунок105 Транспортні засоби</t>
  </si>
  <si>
    <t>Разом по рахунку 105</t>
  </si>
  <si>
    <t>Рахунок 104  Машини та обладнання</t>
  </si>
  <si>
    <t>Разом по рахунку 104</t>
  </si>
  <si>
    <t>Разом по рахунку 108</t>
  </si>
  <si>
    <t>Теплова мережа</t>
  </si>
  <si>
    <t>120007/2</t>
  </si>
  <si>
    <t>Рахунок  106  Інструменти,прилади,інвентар</t>
  </si>
  <si>
    <t>Єль голуба</t>
  </si>
  <si>
    <t>Єль зелена</t>
  </si>
  <si>
    <t>Клен</t>
  </si>
  <si>
    <t>Ліщина</t>
  </si>
  <si>
    <t>Тополі</t>
  </si>
  <si>
    <t>Пірамідна тополя</t>
  </si>
  <si>
    <t>Каштан</t>
  </si>
  <si>
    <t>Липа</t>
  </si>
  <si>
    <t>Береза</t>
  </si>
  <si>
    <t>Ясень</t>
  </si>
  <si>
    <t>Маслина</t>
  </si>
  <si>
    <t>Вишня</t>
  </si>
  <si>
    <t>Абрикос</t>
  </si>
  <si>
    <t>Горіх</t>
  </si>
  <si>
    <t>Горобина</t>
  </si>
  <si>
    <t>Шовковиця</t>
  </si>
  <si>
    <t>Груша</t>
  </si>
  <si>
    <t>Слива</t>
  </si>
  <si>
    <t>Яблуня</t>
  </si>
  <si>
    <t xml:space="preserve">Клен </t>
  </si>
  <si>
    <t>Верба</t>
  </si>
  <si>
    <t>Туя</t>
  </si>
  <si>
    <t>Акація</t>
  </si>
  <si>
    <t>Бузок</t>
  </si>
  <si>
    <t>Калина</t>
  </si>
  <si>
    <t>Самшит</t>
  </si>
  <si>
    <t>Декоравний кустарник</t>
  </si>
  <si>
    <t>Спірея" Ван Гута"</t>
  </si>
  <si>
    <t>Спірея " Бумальде"</t>
  </si>
  <si>
    <t>Бірюгіна</t>
  </si>
  <si>
    <t>Спірея Ван</t>
  </si>
  <si>
    <t>Спірея " Сніжна долина"</t>
  </si>
  <si>
    <t>Туя "Смарагд" 04.13 р</t>
  </si>
  <si>
    <t>Абрикоса</t>
  </si>
  <si>
    <t xml:space="preserve">Кондиціонер" ОСАКА"9Н                </t>
  </si>
  <si>
    <t>Ноутбук</t>
  </si>
  <si>
    <t xml:space="preserve">Ноутбук </t>
  </si>
  <si>
    <t>Кондиціонер OSAKA ST-09 HH 03/21</t>
  </si>
  <si>
    <t xml:space="preserve">Кондиціонер OSAKA-7 </t>
  </si>
  <si>
    <t>Апарат "Поток 01-М"</t>
  </si>
  <si>
    <t>Апарат " Іскра-1"</t>
  </si>
  <si>
    <t xml:space="preserve">Апарат  " Явь" - 1 </t>
  </si>
  <si>
    <t>Апарат " Алімп-1"</t>
  </si>
  <si>
    <t>Апарат " Полюс-1"</t>
  </si>
  <si>
    <t>Апарат " Ампліпульс-4"</t>
  </si>
  <si>
    <t>Апарат УВЧ терапія-66</t>
  </si>
  <si>
    <t>Апарат  УЗТ ф 1,01 ф</t>
  </si>
  <si>
    <t>Апарат ДТ-50-3</t>
  </si>
  <si>
    <t>Апарат ДТ-50-4</t>
  </si>
  <si>
    <t>Апарат "Електросон ЄС-10-5"</t>
  </si>
  <si>
    <t>Апарат "Ампліпульс -5"</t>
  </si>
  <si>
    <t>Апарат "Біоптрон - 1"</t>
  </si>
  <si>
    <t>Опромінувач ОРК-21 ртутно-кварцевий</t>
  </si>
  <si>
    <t>Устан.сух.аероз "УСА-1"</t>
  </si>
  <si>
    <t>ІКВ-4 апарат для індуктотерапії</t>
  </si>
  <si>
    <t>BTL-06Topline-2x канальний</t>
  </si>
  <si>
    <t>Апарат інгаляторний АІr-300Plus</t>
  </si>
  <si>
    <t>Апарат "Ліка-терапевт"</t>
  </si>
  <si>
    <t>Апарат лазерний "Медік-2к"</t>
  </si>
  <si>
    <t>Апарат  "Алімп-1"</t>
  </si>
  <si>
    <t>Апарат УЗТ1,01ф "Медтеко"</t>
  </si>
  <si>
    <t>Апарат "Радіус01,фт(ел.сон)</t>
  </si>
  <si>
    <t>Апарат "Радіус-01"</t>
  </si>
  <si>
    <t>Апарат "Радіус-01 Інтер СМ"</t>
  </si>
  <si>
    <t>Апарат "Міт-С" кислородний коктель</t>
  </si>
  <si>
    <t>Опромінювач бактеріцидний Фіолет ТО-2</t>
  </si>
  <si>
    <t>Вакумний пристрій д/BTL-VAC</t>
  </si>
  <si>
    <t>Термостат електричний</t>
  </si>
  <si>
    <t>Апарат" Тонус-1"</t>
  </si>
  <si>
    <t>Решітка для жемчужних ван</t>
  </si>
  <si>
    <t>Комплекс діагностичний ДХ-Nt для регіна</t>
  </si>
  <si>
    <t>Тренажорна бігова доріжка Sprint</t>
  </si>
  <si>
    <t>Електрокардіограф.ЕК1Т "Мідас"</t>
  </si>
  <si>
    <t xml:space="preserve">Фізіотерапевтичний комплекс BTL-4000 (BTL-4620 Premium) </t>
  </si>
  <si>
    <t>Шафа АС-50-Ш-2</t>
  </si>
  <si>
    <t>Шафа-плита ЕТШ 4 д</t>
  </si>
  <si>
    <t>Шафа-плита ЕТШк- 3Г</t>
  </si>
  <si>
    <t>Плита для підігріву готових других страв економний М 2Б-К</t>
  </si>
  <si>
    <t>Плита для підігріву готових перших страв економний М1Б-3-К</t>
  </si>
  <si>
    <t>Машинка для нарізки овочів МПР-350</t>
  </si>
  <si>
    <t>Сковорідка електрична СЕС-0,25</t>
  </si>
  <si>
    <t>Електрокардіограф "УКОМ-1"</t>
  </si>
  <si>
    <t>Опромінювач бактеріцидний "Фіолет ТО"</t>
  </si>
  <si>
    <t>Мебель кабінетна- 3 крісла із спинкою</t>
  </si>
  <si>
    <t>Шафа  для кімнати відпочинку</t>
  </si>
  <si>
    <t>Штатив д/вливаньТДВ</t>
  </si>
  <si>
    <t>Кушетка оглядова КС-1</t>
  </si>
  <si>
    <t>Столик маніпуляційний нерж.СМ-2</t>
  </si>
  <si>
    <t>Шафа медична ШМС-5</t>
  </si>
  <si>
    <t>Столик Сн-1 (стекло)</t>
  </si>
  <si>
    <t>Столик інструментальний СН-3 нерж</t>
  </si>
  <si>
    <t xml:space="preserve">Стіл комп"ютерний </t>
  </si>
  <si>
    <t>Комплект медичної меблів -стіл маніпуляційний 2шт,шафа медична 1шт</t>
  </si>
  <si>
    <t>Комплект меблів-стіл вугловий,шафа канцелярска,шафа під сейф,шафа комбінована,етажерка,полка для папок</t>
  </si>
  <si>
    <t>Комплект мебелі- стільці 16 шт</t>
  </si>
  <si>
    <t>Комлект корпусної мебелі д/посту</t>
  </si>
  <si>
    <t>Комплект мебелі для палат- шафа 2-х дверна 1шт,кровать 3шт,матрац ватний 3шт,щит 3шт</t>
  </si>
  <si>
    <t>Диван "Том"</t>
  </si>
  <si>
    <t>М"який куточок з набору мебелі-шафа,тумба</t>
  </si>
  <si>
    <t>Стіл офісний</t>
  </si>
  <si>
    <t>Комплект стілажів, столів, мийок</t>
  </si>
  <si>
    <t>Комплект мебелі для харчування</t>
  </si>
  <si>
    <t xml:space="preserve">Шафа-вішалка </t>
  </si>
  <si>
    <t>Мийка з 2-ма ваннами</t>
  </si>
  <si>
    <t>Стіл для харчоблоку1500*600</t>
  </si>
  <si>
    <t>Комплект меблів для стаціонарних палат-кровать 3шт,матрац 3 шт,шафа 1 шт,полка декоративна 1 шт,стіл журнальний 1 шт</t>
  </si>
  <si>
    <t xml:space="preserve">Шафа гардеробна </t>
  </si>
  <si>
    <t>Шафа-купе</t>
  </si>
  <si>
    <t>Комплект меблів  для амбулаторної приймальні-кровать 2 шт,тумбочка 2 шт,шафа 1 шт</t>
  </si>
  <si>
    <t>Гігрометр ВИТ-1</t>
  </si>
  <si>
    <t>Гігрометр ВІТ-2 2014р.</t>
  </si>
  <si>
    <t>Євродозатор</t>
  </si>
  <si>
    <t xml:space="preserve">Ноші санітарні </t>
  </si>
  <si>
    <t>Окуляри захисні</t>
  </si>
  <si>
    <t>Пінцет ПА15</t>
  </si>
  <si>
    <t>Респіратор</t>
  </si>
  <si>
    <t>Санбюллетень</t>
  </si>
  <si>
    <t>Апарат для вимірювання кровяного тиску (свігмоманометр) MEDICARE</t>
  </si>
  <si>
    <t>Опромінювач бактерицидний ОБПе-6-30(Light tech)</t>
  </si>
  <si>
    <t>1124893/2</t>
  </si>
  <si>
    <t xml:space="preserve">Апарат ультрафіолетового випромінювання"  12/16 Промінь" </t>
  </si>
  <si>
    <t>Гантелі</t>
  </si>
  <si>
    <t>Гігрометр ВІТ-1</t>
  </si>
  <si>
    <t>Гігрометр ВІТ-1 12/16</t>
  </si>
  <si>
    <t>Гігрометр ВІТ-2</t>
  </si>
  <si>
    <t>Гігрометр ВІТ-2 12/16</t>
  </si>
  <si>
    <t>Гігрометр ВІТ-1(0+25)</t>
  </si>
  <si>
    <t>Гігрометр ВІТ2(+15+40)</t>
  </si>
  <si>
    <t>Еліптичний орбітрек</t>
  </si>
  <si>
    <t>Камера "Горяева"</t>
  </si>
  <si>
    <t>Кушетка медична оглядова КМО-1</t>
  </si>
  <si>
    <t>Міністепер</t>
  </si>
  <si>
    <t>Обруч</t>
  </si>
  <si>
    <t>Опромінювач-рециркулятор бактерицидний ОРБ 2-15 "Фіолет-01"</t>
  </si>
  <si>
    <t>Пірометр EximLab (термометр безконтактний) НТ-8200</t>
  </si>
  <si>
    <t>Стіл для гімнастики</t>
  </si>
  <si>
    <t>Столик інструментальний СІ-3</t>
  </si>
  <si>
    <t>Сумка комплект КУБ</t>
  </si>
  <si>
    <t>Термометр безконтактний інфрачервоний YT-10</t>
  </si>
  <si>
    <t>Термометр безконтактний інфрачервоний YT-1С</t>
  </si>
  <si>
    <t xml:space="preserve">Тонометр PaRAMED Comfort </t>
  </si>
  <si>
    <t>Термопот</t>
  </si>
  <si>
    <t>Стіл масажний алюмінієвий LEO Comfort(бежевий)</t>
  </si>
  <si>
    <t>Ширма на колесах Шк-2</t>
  </si>
  <si>
    <t>Офтальмоскоп</t>
  </si>
  <si>
    <t>1127191/1</t>
  </si>
  <si>
    <t>Ходунок-милиця на чотирьох опорах "Нова", алюмінієва, висотою 79-99 см</t>
  </si>
  <si>
    <t>Ходунок складний, крокуючий Нова, алюмінієвий, висотою 81-91 см</t>
  </si>
  <si>
    <t>Ходунок складний, крокуючий Нова, на двох колісчатах, алюмін.висотою 83,5-94 см</t>
  </si>
  <si>
    <t>Ходунок складний, дворівневий Нова, алюмін.висотою 79-96,5 см</t>
  </si>
  <si>
    <t>1124972/1</t>
  </si>
  <si>
    <t>Бак емалірований</t>
  </si>
  <si>
    <t>Бойлєр" Нова Тек"10/14</t>
  </si>
  <si>
    <t xml:space="preserve">Вішалка  </t>
  </si>
  <si>
    <t>Вішалка стояча</t>
  </si>
  <si>
    <t>Ванна</t>
  </si>
  <si>
    <t>Витяжка</t>
  </si>
  <si>
    <t>Годинник піраміда</t>
  </si>
  <si>
    <t>Драбина" стремянка"</t>
  </si>
  <si>
    <t xml:space="preserve">Електрообігрівач </t>
  </si>
  <si>
    <t>Коврик резиновий</t>
  </si>
  <si>
    <t>Крісло "Торіно"</t>
  </si>
  <si>
    <t>Лампа настільна</t>
  </si>
  <si>
    <t>Обогрівач</t>
  </si>
  <si>
    <t>Пенал</t>
  </si>
  <si>
    <t>Рукав пожежний д.50</t>
  </si>
  <si>
    <t>Стіл 2 тумбовий</t>
  </si>
  <si>
    <t>Стіл 1 тумбовий</t>
  </si>
  <si>
    <t>Стілець м"який</t>
  </si>
  <si>
    <t>Стілаж для харчоблоку</t>
  </si>
  <si>
    <t xml:space="preserve">Стіл журнальний  </t>
  </si>
  <si>
    <t>Стіл письмовий 2 тумбовий</t>
  </si>
  <si>
    <t>Стілець дермантиновий</t>
  </si>
  <si>
    <t>Драбина</t>
  </si>
  <si>
    <t>Стіл обідній</t>
  </si>
  <si>
    <t>Стіл журнальний</t>
  </si>
  <si>
    <t>Стіл ОП-15</t>
  </si>
  <si>
    <t>Стілець  м"який</t>
  </si>
  <si>
    <t xml:space="preserve">Стіл письмовий   </t>
  </si>
  <si>
    <t>Стіл СШ</t>
  </si>
  <si>
    <t>Телевізор Samsunq дарс</t>
  </si>
  <si>
    <t xml:space="preserve">Тумбочка прикроватні </t>
  </si>
  <si>
    <t>Термометр кімнатний</t>
  </si>
  <si>
    <t>Термос</t>
  </si>
  <si>
    <t>Табличка фасадна</t>
  </si>
  <si>
    <t>Табурет дермантиновий</t>
  </si>
  <si>
    <t>Тачка</t>
  </si>
  <si>
    <t>Тумба прикроватна</t>
  </si>
  <si>
    <t>Табурет металевий</t>
  </si>
  <si>
    <t>Тумба з дзеркалом</t>
  </si>
  <si>
    <t>Тарілка декоративна</t>
  </si>
  <si>
    <t>Тюль</t>
  </si>
  <si>
    <t>Холодильник "Саратов"</t>
  </si>
  <si>
    <t>Холодильник "Апшерон"</t>
  </si>
  <si>
    <t>Щит пожежний</t>
  </si>
  <si>
    <t>Стіл реєстратора</t>
  </si>
  <si>
    <t>Стіл для медичної апаратури</t>
  </si>
  <si>
    <t>Гардіна тюлєва</t>
  </si>
  <si>
    <t>Галоші резинові</t>
  </si>
  <si>
    <t>Желет захисний</t>
  </si>
  <si>
    <t>Наволочка верхня</t>
  </si>
  <si>
    <t>Наволочка нижня</t>
  </si>
  <si>
    <t>Портьєра</t>
  </si>
  <si>
    <t>Сапоги резинові</t>
  </si>
  <si>
    <t>Тканина</t>
  </si>
  <si>
    <t>Фуфайка</t>
  </si>
  <si>
    <t>Халат госпітальний</t>
  </si>
  <si>
    <t>Штори кухонні</t>
  </si>
  <si>
    <t>Штори разні</t>
  </si>
  <si>
    <t>Штори зелені</t>
  </si>
  <si>
    <t>Штори різні</t>
  </si>
  <si>
    <t>Штори кружевні</t>
  </si>
  <si>
    <t>Штори льняні</t>
  </si>
  <si>
    <t>Пелюшки</t>
  </si>
  <si>
    <t>Системний блок AMD B59(3,4GHg)/4GB/320GB/400W</t>
  </si>
  <si>
    <t>Монітор TFT19" Philips 193V5LSB2/62 LED Black</t>
  </si>
  <si>
    <t>Комплект Real-EI Standart 503 Black USB (клавіатура+мишка)</t>
  </si>
  <si>
    <t>Вішалка</t>
  </si>
  <si>
    <t>Налавники</t>
  </si>
  <si>
    <t>Полка</t>
  </si>
  <si>
    <t>Стіл</t>
  </si>
  <si>
    <t>Стілець</t>
  </si>
  <si>
    <t>Штампи</t>
  </si>
  <si>
    <t>Садовий возик</t>
  </si>
  <si>
    <t>Жалюзі вертикальні</t>
  </si>
  <si>
    <t>Мультимедійні камери Hicvision HD-720( для наружного використання)</t>
  </si>
  <si>
    <t>1126455/3</t>
  </si>
  <si>
    <t>1126967/8</t>
  </si>
  <si>
    <t>1126967/9</t>
  </si>
  <si>
    <t>1126967/10</t>
  </si>
  <si>
    <t>1126967/11</t>
  </si>
  <si>
    <t>1123610040/2</t>
  </si>
  <si>
    <t>11269123/1</t>
  </si>
  <si>
    <t>1126691/3</t>
  </si>
  <si>
    <t>1127937/2</t>
  </si>
  <si>
    <t>11212-7</t>
  </si>
  <si>
    <t>11212-2</t>
  </si>
  <si>
    <t>11212-3</t>
  </si>
  <si>
    <t>11212-17</t>
  </si>
  <si>
    <t>11212-6</t>
  </si>
  <si>
    <t>11212-10</t>
  </si>
  <si>
    <t>11212-16</t>
  </si>
  <si>
    <t>11212-11</t>
  </si>
  <si>
    <t>11212-4</t>
  </si>
  <si>
    <t>112710019/3</t>
  </si>
  <si>
    <t xml:space="preserve">Стаціонар </t>
  </si>
  <si>
    <t>Комплект мебелі - шафа 2-х дверна 1шт,тумбочка прикроватна 2 шт,кровать 2 шт,столик журнальний 1 шт,тумба під телевізор 1 шт</t>
  </si>
  <si>
    <t>Комплект меблів - шафа для одягу 1 шт,стілаж 1 шт,стіл 1-тумбовий 1 шт,тумба приставна 1 шт,тумба комбінована 1шт, стіл вугловий 1 шт,стілаж для документів 1 шт</t>
  </si>
  <si>
    <t>Посудина кріобіологічна Х-346М ДЮАр</t>
  </si>
  <si>
    <t>Тренажер  СпортмедтекоТLO"</t>
  </si>
  <si>
    <t>Монітор Samsung</t>
  </si>
  <si>
    <t>Фізіотерапевтичний комплекс BTL-5000-(5620 Puls)</t>
  </si>
  <si>
    <t>Фізіотерапевтичнй комплекс BTL-5000-(5710 SONO)</t>
  </si>
  <si>
    <t>Фізіотерапевтичний комплекс ВТL-5000Lazer-5110 09/14</t>
  </si>
  <si>
    <t>Коробка стерилізатор</t>
  </si>
  <si>
    <t>Стіл для інструментів</t>
  </si>
  <si>
    <t xml:space="preserve">Стерилізатор електиричний Е34  </t>
  </si>
  <si>
    <t>Термометри  медичні електронні</t>
  </si>
  <si>
    <t xml:space="preserve">Апарат для вимірювання артеріального  тиску  та чистоти пульсу цифровий UA  604 </t>
  </si>
  <si>
    <t>Нарукавники нестерильні</t>
  </si>
  <si>
    <t>Апарат для вимірювання АТ тонометр</t>
  </si>
  <si>
    <t xml:space="preserve">Апарат для вимірювання АТ тонометр </t>
  </si>
  <si>
    <t xml:space="preserve">Візок для перевезення хворих </t>
  </si>
  <si>
    <t>Електирчні термостати</t>
  </si>
  <si>
    <t xml:space="preserve">Комплект массажний експерт </t>
  </si>
  <si>
    <t xml:space="preserve">Комплекс масажний </t>
  </si>
  <si>
    <t xml:space="preserve">Комплект  массажний </t>
  </si>
  <si>
    <t xml:space="preserve">Комплект масажний </t>
  </si>
  <si>
    <t xml:space="preserve">Крісло гінікологічне </t>
  </si>
  <si>
    <t xml:space="preserve">Стерилізатор електричний  Е34 </t>
  </si>
  <si>
    <t>Санбюлетень "Здоровий спосіб життя"</t>
  </si>
  <si>
    <t>Санбюлетень "Механізм вибору лікаря пацієнтом"</t>
  </si>
  <si>
    <t xml:space="preserve">Стіл  массажний </t>
  </si>
  <si>
    <t>Стіл медичний офтальмологічний</t>
  </si>
  <si>
    <t xml:space="preserve">Стінка здоров"я </t>
  </si>
  <si>
    <t xml:space="preserve">Тренажер Total Trainer </t>
  </si>
  <si>
    <t>Балансова півсфера 58 см</t>
  </si>
  <si>
    <t xml:space="preserve">Вогнегасник </t>
  </si>
  <si>
    <t>Вогнегасник ВК 3,5</t>
  </si>
  <si>
    <t>Доска гладільна</t>
  </si>
  <si>
    <t>Драбина" садова"</t>
  </si>
  <si>
    <t>Диван в змужку</t>
  </si>
  <si>
    <t>Дошка гладільна</t>
  </si>
  <si>
    <t xml:space="preserve">Електроплитка </t>
  </si>
  <si>
    <t>Електроплитка Термія 10/15</t>
  </si>
  <si>
    <t>Електроплитка  блін10/14</t>
  </si>
  <si>
    <t>Карниз віконний</t>
  </si>
  <si>
    <t>Крісло м"яке</t>
  </si>
  <si>
    <t>Кушетка дермантинова</t>
  </si>
  <si>
    <t xml:space="preserve">Карнизи </t>
  </si>
  <si>
    <t>Кастрюля алюмінева</t>
  </si>
  <si>
    <t>Коврики резинові</t>
  </si>
  <si>
    <t xml:space="preserve">Калькулятор </t>
  </si>
  <si>
    <t xml:space="preserve">Коса </t>
  </si>
  <si>
    <t>Крісло пластикове</t>
  </si>
  <si>
    <t>Каса-сейф</t>
  </si>
  <si>
    <t>Крісло дермантинове</t>
  </si>
  <si>
    <t>Коврик електричний</t>
  </si>
  <si>
    <t xml:space="preserve">Лампа настільна </t>
  </si>
  <si>
    <t>Ортопедична подушка</t>
  </si>
  <si>
    <t>Полотенцеутримувач</t>
  </si>
  <si>
    <t xml:space="preserve">Стільці </t>
  </si>
  <si>
    <t>Стільці полум"які</t>
  </si>
  <si>
    <t>Стіл з мраморною кришкою</t>
  </si>
  <si>
    <t xml:space="preserve">Стілець </t>
  </si>
  <si>
    <t xml:space="preserve">Стілаж металевий нікелірований </t>
  </si>
  <si>
    <t xml:space="preserve">Стіл для президіуму </t>
  </si>
  <si>
    <t>Стіл з гігієничним покриттям</t>
  </si>
  <si>
    <t>Стілаж нікелірований металевий</t>
  </si>
  <si>
    <t xml:space="preserve">Телефон білий КХ-ТS23 </t>
  </si>
  <si>
    <t xml:space="preserve">Тумбочка прикроватна </t>
  </si>
  <si>
    <t>Шафа 2-х створчатий</t>
  </si>
  <si>
    <t>Шафа 3х дверна</t>
  </si>
  <si>
    <t>Шафа 2х дверна</t>
  </si>
  <si>
    <t>Шафа 2-х дверна</t>
  </si>
  <si>
    <t>Шафа 2-х дверна комбінована</t>
  </si>
  <si>
    <t>Занавески шифонові</t>
  </si>
  <si>
    <t xml:space="preserve">Костюм хірургічний </t>
  </si>
  <si>
    <t>Простирадло</t>
  </si>
  <si>
    <t>Піжама чоловіча</t>
  </si>
  <si>
    <t>Рушник вафельний</t>
  </si>
  <si>
    <t>Рушник махровий</t>
  </si>
  <si>
    <t xml:space="preserve">Пелюшка </t>
  </si>
  <si>
    <t xml:space="preserve">Подушки </t>
  </si>
  <si>
    <t xml:space="preserve">Штора для ванного залу </t>
  </si>
  <si>
    <t xml:space="preserve">Відеокамера </t>
  </si>
  <si>
    <t xml:space="preserve">Блок живлення </t>
  </si>
  <si>
    <t xml:space="preserve">Роз"єм </t>
  </si>
  <si>
    <t xml:space="preserve">Жорсткий диск </t>
  </si>
  <si>
    <t xml:space="preserve">Печатки( вхідний) </t>
  </si>
  <si>
    <t>Шлєм РЕГ ШРБ м1 12/15</t>
  </si>
  <si>
    <t>Блендер БРАУН</t>
  </si>
  <si>
    <t>Бідон з нержавіючої сталі</t>
  </si>
  <si>
    <t>Вивіска фасад</t>
  </si>
  <si>
    <t>Вінчик</t>
  </si>
  <si>
    <t>Вилка нержавіюча</t>
  </si>
  <si>
    <t>Вилка алюмінієва</t>
  </si>
  <si>
    <t>Вилка поварьонок</t>
  </si>
  <si>
    <t>Діжа ТМП</t>
  </si>
  <si>
    <t>Диван-кровать</t>
  </si>
  <si>
    <t>Етажерка</t>
  </si>
  <si>
    <t>Електро м"ясорубка</t>
  </si>
  <si>
    <t>Кастоюля алюмінієва  50л</t>
  </si>
  <si>
    <t>Кастрюля алюмінієва 40л</t>
  </si>
  <si>
    <t>Кастрюля алюмінієва 30л.</t>
  </si>
  <si>
    <t xml:space="preserve">Кастрюля алюмінієва 20л </t>
  </si>
  <si>
    <t>Кастрюля алюмінієва 10л .</t>
  </si>
  <si>
    <t>Кастрюля алюмінієва  2,5</t>
  </si>
  <si>
    <t>Кастрюля алюмінієва 6,5л</t>
  </si>
  <si>
    <t>Кастрюля алюмінієва 3,5</t>
  </si>
  <si>
    <t>Кастрюля  алюмінієва 4.5 л</t>
  </si>
  <si>
    <t xml:space="preserve">Кастрюля алюмінієва 8 л </t>
  </si>
  <si>
    <t>Картоплем"ялка</t>
  </si>
  <si>
    <t>Кастрюля 30-40л.</t>
  </si>
  <si>
    <t>Коврик діелектричний</t>
  </si>
  <si>
    <t>Казан</t>
  </si>
  <si>
    <t>Каркас під мийку</t>
  </si>
  <si>
    <t>Каркас під ванну</t>
  </si>
  <si>
    <t>Ложка гарнірна</t>
  </si>
  <si>
    <t>Ложка алюмінієва</t>
  </si>
  <si>
    <t>Ложка нерж.чайна</t>
  </si>
  <si>
    <t>Магніт</t>
  </si>
  <si>
    <t>Миска н/ж</t>
  </si>
  <si>
    <t xml:space="preserve">Ніж столовий    </t>
  </si>
  <si>
    <t xml:space="preserve">Полка   </t>
  </si>
  <si>
    <t>Протвінь</t>
  </si>
  <si>
    <t>Оповіщувач LC-102</t>
  </si>
  <si>
    <t>Оповіщувач SM 35</t>
  </si>
  <si>
    <t>Стільці</t>
  </si>
  <si>
    <t>Стільці   ресторанні</t>
  </si>
  <si>
    <t>Столи на металокаркасі</t>
  </si>
  <si>
    <t>Стіл комп"ютерний</t>
  </si>
  <si>
    <t>Скалка</t>
  </si>
  <si>
    <t>Сікач кухонний</t>
  </si>
  <si>
    <t>Збірник рецептур</t>
  </si>
  <si>
    <t>Табличка-наклейка</t>
  </si>
  <si>
    <t>Табличка</t>
  </si>
  <si>
    <t xml:space="preserve">Термос 20 л </t>
  </si>
  <si>
    <t xml:space="preserve">Термос 10 л </t>
  </si>
  <si>
    <t xml:space="preserve">Термос 6 л </t>
  </si>
  <si>
    <t>Тележка</t>
  </si>
  <si>
    <t>Термос 12 л</t>
  </si>
  <si>
    <t>Умивальник</t>
  </si>
  <si>
    <t>Чаша нержавіюча</t>
  </si>
  <si>
    <t>Черпак нержавіючий</t>
  </si>
  <si>
    <t>Часночница</t>
  </si>
  <si>
    <t>Щипці</t>
  </si>
  <si>
    <t>Термометр скляний Сп-83М(+50+250)/2,/3,/4/5</t>
  </si>
  <si>
    <t>Електро-полотенце</t>
  </si>
  <si>
    <t>Електросушилка</t>
  </si>
  <si>
    <t>Телефон КХ</t>
  </si>
  <si>
    <t>Топор</t>
  </si>
  <si>
    <t>Холодильник</t>
  </si>
  <si>
    <t>Водонагівач 100л</t>
  </si>
  <si>
    <t>1126967/2</t>
  </si>
  <si>
    <t>1127916/5</t>
  </si>
  <si>
    <t>1126092/1</t>
  </si>
  <si>
    <t>Бікси н/ж</t>
  </si>
  <si>
    <t>Кипятильник</t>
  </si>
  <si>
    <t>Коробка  н/р</t>
  </si>
  <si>
    <t>КСК-6,3 короб</t>
  </si>
  <si>
    <t>Манометр діаметр 100</t>
  </si>
  <si>
    <t>Опромінювач кварцевий</t>
  </si>
  <si>
    <t>Опромінювач бактерицидний ОБП 2-15 з підставкою (Осрам)</t>
  </si>
  <si>
    <t>Пінцет</t>
  </si>
  <si>
    <t>Стерилізатор</t>
  </si>
  <si>
    <t>Стіл  2-х тумбовий</t>
  </si>
  <si>
    <t>Стіл  кухонний</t>
  </si>
  <si>
    <t>Стіл  обідній</t>
  </si>
  <si>
    <t>Стілець  п/м</t>
  </si>
  <si>
    <t>Термометр максСП-83(+20+150)</t>
  </si>
  <si>
    <t>Термометр скляний Сп-83М(+50+250)</t>
  </si>
  <si>
    <t>Термометр ТТЖ до 200</t>
  </si>
  <si>
    <t>1126649/4</t>
  </si>
  <si>
    <t>Вішалка з підставкой</t>
  </si>
  <si>
    <t>Вогнегасник ВП-5 01/16</t>
  </si>
  <si>
    <t>Вилка столова 02/15</t>
  </si>
  <si>
    <t>Графин</t>
  </si>
  <si>
    <t>Диван із набора мебелі</t>
  </si>
  <si>
    <t>Дзеркало  овальне</t>
  </si>
  <si>
    <t>Кровать  дерев"яна</t>
  </si>
  <si>
    <t>Книжкова полка</t>
  </si>
  <si>
    <t>Кружка мірна</t>
  </si>
  <si>
    <t>Карнизи</t>
  </si>
  <si>
    <t>Лампа  настольна</t>
  </si>
  <si>
    <t>Пилосос DAEWOO</t>
  </si>
  <si>
    <t>Полка з дзеркалом</t>
  </si>
  <si>
    <t>Сейф  2-х створчатий</t>
  </si>
  <si>
    <t>Стіл  2-х  тумбовый</t>
  </si>
  <si>
    <t>Стілець п/м</t>
  </si>
  <si>
    <t>Стіл  пластмасовий</t>
  </si>
  <si>
    <t>Стримянка</t>
  </si>
  <si>
    <t>Сапка</t>
  </si>
  <si>
    <t>Телевізор Сатурн</t>
  </si>
  <si>
    <t>Таз пластмасовий.</t>
  </si>
  <si>
    <t>Термометр склянний</t>
  </si>
  <si>
    <t xml:space="preserve">Годинник настінний </t>
  </si>
  <si>
    <t>Матрац</t>
  </si>
  <si>
    <t>Холодильник Liberton LRU 85-100 02/21 h</t>
  </si>
  <si>
    <t xml:space="preserve">Покривало </t>
  </si>
  <si>
    <t>Халат баєвий</t>
  </si>
  <si>
    <t>Тюнер DVB-T2 Olto HDT2-1002</t>
  </si>
  <si>
    <t>Тюнер DVB-T2 Olto HDT2-1003</t>
  </si>
  <si>
    <t>Тюнер DVB-T2 Olto HDT2-1004</t>
  </si>
  <si>
    <t>Тюнер Cold Star 02/17</t>
  </si>
  <si>
    <t>Набор (клавіатура+мишка)Real-EL 503 kit</t>
  </si>
  <si>
    <t>Ір.камера відеоспостереження 1,3 Мрх  в комплекті</t>
  </si>
  <si>
    <t>а) карта пам"яті мікро SD 32 GB</t>
  </si>
  <si>
    <t>б)блок живлення 12 В 1Адля камери</t>
  </si>
  <si>
    <t>Монітор Philips 18.5' 193V5LSB2/62 Black</t>
  </si>
  <si>
    <t xml:space="preserve">Гардіна тюль </t>
  </si>
  <si>
    <t>Крісло (з набору меб)</t>
  </si>
  <si>
    <t xml:space="preserve">Крісло-туалет "Nova" складне, 150 кг </t>
  </si>
  <si>
    <t>Портьєри 2,5 м</t>
  </si>
  <si>
    <t>Портьєри 3 м</t>
  </si>
  <si>
    <t>Тюлеве полотно 5 м</t>
  </si>
  <si>
    <t>Халат баевий</t>
  </si>
  <si>
    <t>Штора тюлева</t>
  </si>
  <si>
    <t>Палас 1,5*2,1</t>
  </si>
  <si>
    <t>Вогнегасник ВП-5</t>
  </si>
  <si>
    <t>Вогнегасник ВВК-2 (ОУ-3)</t>
  </si>
  <si>
    <t>Вогнегасник ВВК-3,5 (ОУ-5)</t>
  </si>
  <si>
    <t>Вішалка (стойка)</t>
  </si>
  <si>
    <t>Годинник"Rhythm "</t>
  </si>
  <si>
    <t>ДВД програвач</t>
  </si>
  <si>
    <t>Душова кабінка</t>
  </si>
  <si>
    <t xml:space="preserve">Дзеркало </t>
  </si>
  <si>
    <t>Кровать дерев"яна</t>
  </si>
  <si>
    <t>Каса - сейф</t>
  </si>
  <si>
    <t>Коврик "рогожка"</t>
  </si>
  <si>
    <t>Драбина "стремянка"</t>
  </si>
  <si>
    <t>Полочка</t>
  </si>
  <si>
    <t>Рукав пожежний д50</t>
  </si>
  <si>
    <t>Світильник настольний</t>
  </si>
  <si>
    <t>Телевізор "WeLST"</t>
  </si>
  <si>
    <t>Телевізор "Самсунг"</t>
  </si>
  <si>
    <t>Тюнер Т203/17</t>
  </si>
  <si>
    <t>Тюнер DVB-T2 Olto HDT2-1006</t>
  </si>
  <si>
    <t>Тюнер DVB-T2 Olto HDT2-1007</t>
  </si>
  <si>
    <t>Тюнер DVB-T2 Olto HDT2-1008</t>
  </si>
  <si>
    <t>Системний блок AMD B59(3,4GHg)/4GB/500GB/400W-12 см</t>
  </si>
  <si>
    <t>1126967/1</t>
  </si>
  <si>
    <t>1126808/1</t>
  </si>
  <si>
    <t>112610011/3</t>
  </si>
  <si>
    <t>112610015/1</t>
  </si>
  <si>
    <t>112610015/2</t>
  </si>
  <si>
    <t>11261006/2</t>
  </si>
  <si>
    <t>127993/2</t>
  </si>
  <si>
    <t>1127994/1</t>
  </si>
  <si>
    <t>1127176/1</t>
  </si>
  <si>
    <t>1127176/2</t>
  </si>
  <si>
    <t>1126589/4</t>
  </si>
  <si>
    <t>1122093/1</t>
  </si>
  <si>
    <t>1126849/1</t>
  </si>
  <si>
    <t>1126850/1</t>
  </si>
  <si>
    <t>1123610040/4</t>
  </si>
  <si>
    <t>1126562/2</t>
  </si>
  <si>
    <t>112610011/4</t>
  </si>
  <si>
    <t>1127177/1</t>
  </si>
  <si>
    <t>1127177/2</t>
  </si>
  <si>
    <t>Каністра</t>
  </si>
  <si>
    <t>Кувалда</t>
  </si>
  <si>
    <t>Підйомник</t>
  </si>
  <si>
    <t>Стілажі</t>
  </si>
  <si>
    <t xml:space="preserve">Драбина  </t>
  </si>
  <si>
    <t>Набір ключів</t>
  </si>
  <si>
    <t>Ключ разводний накладний</t>
  </si>
  <si>
    <t>Паяльник</t>
  </si>
  <si>
    <t>Перфоратор</t>
  </si>
  <si>
    <t>Перфоратор прямий DNIPRO-M</t>
  </si>
  <si>
    <t>Шафа КШ-9 яблуня</t>
  </si>
  <si>
    <t>Телевізор  " BRAVIS"</t>
  </si>
  <si>
    <t>Холодильник LIBERTON LRU 85-11001SH</t>
  </si>
  <si>
    <t>112610083/1</t>
  </si>
  <si>
    <t>Портативна колонка JBL Flips 07.2021</t>
  </si>
  <si>
    <t>Шафа (гол.бухгал.) 03.2021</t>
  </si>
  <si>
    <t>Швейна машинка електрична 03.2021</t>
  </si>
  <si>
    <t>Пуф1</t>
  </si>
  <si>
    <t>Пуф2</t>
  </si>
  <si>
    <t>Диван помаранч.</t>
  </si>
  <si>
    <t>112610059/2</t>
  </si>
  <si>
    <t>112610078 С</t>
  </si>
  <si>
    <t>Мікрохвильова піч</t>
  </si>
  <si>
    <t>Мікрохвильова піч" ARDESTO-GO-S725W"</t>
  </si>
  <si>
    <t>Профілактор Євмінова</t>
  </si>
  <si>
    <t>Бікс нержавіючий</t>
  </si>
  <si>
    <t xml:space="preserve">Апарат лікувальний імпульсним магнітним полем Олімп-1М </t>
  </si>
  <si>
    <t>Ваги  напольні</t>
  </si>
  <si>
    <t xml:space="preserve">Вогнегасник  ВП-5 </t>
  </si>
  <si>
    <t xml:space="preserve">Пральна машина "Отрада" </t>
  </si>
  <si>
    <t>Стенд "Схема опромінювань"</t>
  </si>
  <si>
    <t>Стенд "Лікарські засоби для електрофорезу"</t>
  </si>
  <si>
    <t>Шкарпетки</t>
  </si>
  <si>
    <t>Шкарпетки чоловічі</t>
  </si>
  <si>
    <t>Ковдра байкове</t>
  </si>
  <si>
    <t>Ковдра х/б</t>
  </si>
  <si>
    <t xml:space="preserve">Подушка </t>
  </si>
  <si>
    <t>Штамп технічний</t>
  </si>
  <si>
    <t xml:space="preserve">Штамп кутовий </t>
  </si>
  <si>
    <t xml:space="preserve">Бойлер 100 л </t>
  </si>
  <si>
    <t xml:space="preserve">Вогнегасник ВП-5 </t>
  </si>
  <si>
    <t>Ваги  електронні</t>
  </si>
  <si>
    <t>Ваги електричні ВТНЕ</t>
  </si>
  <si>
    <t>Тримач кухонний</t>
  </si>
  <si>
    <t xml:space="preserve">Друшлаг </t>
  </si>
  <si>
    <t>Електролічильник</t>
  </si>
  <si>
    <t>Комплект шаф з умивальником</t>
  </si>
  <si>
    <t xml:space="preserve">Ніж вестовський </t>
  </si>
  <si>
    <t xml:space="preserve">Ніж д/обвалки </t>
  </si>
  <si>
    <t xml:space="preserve">Ніж для роздєлки риби </t>
  </si>
  <si>
    <t xml:space="preserve">Ніж поварський </t>
  </si>
  <si>
    <t xml:space="preserve">Підставка під посуд </t>
  </si>
  <si>
    <t xml:space="preserve">Підставка для ложок </t>
  </si>
  <si>
    <t xml:space="preserve">Розноси </t>
  </si>
  <si>
    <t xml:space="preserve">Сито </t>
  </si>
  <si>
    <t>Стіл 2-х тумбовий</t>
  </si>
  <si>
    <t xml:space="preserve">Сікач з притином </t>
  </si>
  <si>
    <t>Столи ресторанні</t>
  </si>
  <si>
    <t>Стойка кафетерій</t>
  </si>
  <si>
    <t>Сушка для посуду</t>
  </si>
  <si>
    <t>Стілаж металевий</t>
  </si>
  <si>
    <t>Стілаж для сушки посуду</t>
  </si>
  <si>
    <t>Телефон Panasonik</t>
  </si>
  <si>
    <t xml:space="preserve">Холодильник "Норд" </t>
  </si>
  <si>
    <t>Шафа  3-х створчата</t>
  </si>
  <si>
    <t xml:space="preserve">Термос для Їжі 12 л </t>
  </si>
  <si>
    <t xml:space="preserve">Лунь 7 Т </t>
  </si>
  <si>
    <t>Штора капронова тюлєва</t>
  </si>
  <si>
    <t xml:space="preserve">Дисцилятор Д-25 </t>
  </si>
  <si>
    <t>Лоток  медичний</t>
  </si>
  <si>
    <t>Стіл з гігиєнічним покриттям</t>
  </si>
  <si>
    <t>Шафа  2-х створчата</t>
  </si>
  <si>
    <t>Шафа  3-х  створчата</t>
  </si>
  <si>
    <t>Шафа  для посуду</t>
  </si>
  <si>
    <t>Вішалка  стояча</t>
  </si>
  <si>
    <t xml:space="preserve">Дошка кухонна </t>
  </si>
  <si>
    <t xml:space="preserve">Диван-кровать </t>
  </si>
  <si>
    <t>Водонагрівач 80л</t>
  </si>
  <si>
    <t>Картина" Квіти"</t>
  </si>
  <si>
    <t>Лікарняні ліжка (механічні)</t>
  </si>
  <si>
    <t xml:space="preserve">Ложка столова </t>
  </si>
  <si>
    <t xml:space="preserve">Ложка чайна </t>
  </si>
  <si>
    <t xml:space="preserve">Люстри </t>
  </si>
  <si>
    <t xml:space="preserve">Мікрохвильова піч </t>
  </si>
  <si>
    <t xml:space="preserve">Ніж кухонний </t>
  </si>
  <si>
    <t xml:space="preserve">Ніж столовий </t>
  </si>
  <si>
    <t>Ножниці садові</t>
  </si>
  <si>
    <t>Крючок для рушника</t>
  </si>
  <si>
    <t>Пристрій для паперу</t>
  </si>
  <si>
    <t xml:space="preserve">Щітка для унітаза </t>
  </si>
  <si>
    <t>Відро педальне(мале)</t>
  </si>
  <si>
    <t>Полка туалетна</t>
  </si>
  <si>
    <t xml:space="preserve">Рукав пожежний Д-51"К" з 2-ма гайками ГРН-50, 20м </t>
  </si>
  <si>
    <t xml:space="preserve">Стільці плетені </t>
  </si>
  <si>
    <t>Стілець туалетний регул СТ-1.1.0</t>
  </si>
  <si>
    <t xml:space="preserve">Світильники </t>
  </si>
  <si>
    <t>Стіл обідній склян.</t>
  </si>
  <si>
    <t xml:space="preserve">Сервіз </t>
  </si>
  <si>
    <t xml:space="preserve">Стілаж мет. нікеліров. </t>
  </si>
  <si>
    <t>Табличка"Палата №7"</t>
  </si>
  <si>
    <t>Цвіточні горшки</t>
  </si>
  <si>
    <t>Холодильник побутовий</t>
  </si>
  <si>
    <t>Шафа  для білизни</t>
  </si>
  <si>
    <t xml:space="preserve">Кондиціонер" Деккер" </t>
  </si>
  <si>
    <t xml:space="preserve">Тумбочка приліжкова </t>
  </si>
  <si>
    <t xml:space="preserve">Тумбочка для телевізора </t>
  </si>
  <si>
    <t xml:space="preserve">Мийка </t>
  </si>
  <si>
    <t xml:space="preserve">Тумба </t>
  </si>
  <si>
    <t xml:space="preserve">Столешниця </t>
  </si>
  <si>
    <t xml:space="preserve">Шафа </t>
  </si>
  <si>
    <t xml:space="preserve">Кровать дерев"яна </t>
  </si>
  <si>
    <t xml:space="preserve">Чайник електричний </t>
  </si>
  <si>
    <t xml:space="preserve">Підковдра </t>
  </si>
  <si>
    <t>Ковдра п/шерстяне</t>
  </si>
  <si>
    <t>Ковдра шерстяне</t>
  </si>
  <si>
    <t>Ковдра байковое</t>
  </si>
  <si>
    <t xml:space="preserve">Подушки силіконові </t>
  </si>
  <si>
    <t xml:space="preserve">Комплект махрових рушників </t>
  </si>
  <si>
    <t xml:space="preserve">Матрац ортопедичний </t>
  </si>
  <si>
    <t>Рушники  вафельні</t>
  </si>
  <si>
    <t>Рушники вафельні</t>
  </si>
  <si>
    <t xml:space="preserve">Матрац </t>
  </si>
  <si>
    <t xml:space="preserve">Портьєри коричневі </t>
  </si>
  <si>
    <t xml:space="preserve">Тюль </t>
  </si>
  <si>
    <t>Комплект постільної білизни-підковдра,простирадло,наволочка</t>
  </si>
  <si>
    <t>Матрац ортопедичний</t>
  </si>
  <si>
    <t xml:space="preserve">Комплект штор </t>
  </si>
  <si>
    <t>Гардіна з тісьмою</t>
  </si>
  <si>
    <t>Матрац (ортопедичні до лікарняних ліжок механічних)</t>
  </si>
  <si>
    <t>Матрац (паролонові до лікарняних ліжок механічних)</t>
  </si>
  <si>
    <t xml:space="preserve">Постільна білизна </t>
  </si>
  <si>
    <t>Ковдра п/шерст.</t>
  </si>
  <si>
    <t xml:space="preserve">Покривала </t>
  </si>
  <si>
    <t xml:space="preserve">Салатник </t>
  </si>
  <si>
    <t>Набор (клавіатура+мишка) Gemius 503 kit</t>
  </si>
  <si>
    <t>Системний блок AMD B59(3,4GHg)/4GB/500GB/400W-12 см Vingu</t>
  </si>
  <si>
    <t>Халат медичний</t>
  </si>
  <si>
    <t xml:space="preserve">Холодильник ARDESTO DFM-90* </t>
  </si>
  <si>
    <t>Ваги напольні</t>
  </si>
  <si>
    <t xml:space="preserve">Водонагрівач </t>
  </si>
  <si>
    <t xml:space="preserve">Водонагрівач Атлант </t>
  </si>
  <si>
    <t xml:space="preserve">Диван -кровать </t>
  </si>
  <si>
    <t>Електричний лічильник</t>
  </si>
  <si>
    <t>Карнизи різні</t>
  </si>
  <si>
    <t xml:space="preserve">Калькулятор Gitizen SDC-888 T </t>
  </si>
  <si>
    <t>Книги "Правила безпечної  експлуатації"</t>
  </si>
  <si>
    <t>Крісла м"які з набору</t>
  </si>
  <si>
    <t xml:space="preserve">Обігрівач конвекційний Сатурн </t>
  </si>
  <si>
    <t xml:space="preserve">Пилосос "Ракета" </t>
  </si>
  <si>
    <t>Печатка медична</t>
  </si>
  <si>
    <t>Секція антрисоль</t>
  </si>
  <si>
    <t>Стілець дермантіновий</t>
  </si>
  <si>
    <t>Стілець з металевим каркасом</t>
  </si>
  <si>
    <t xml:space="preserve">Стіл обідній </t>
  </si>
  <si>
    <t xml:space="preserve">Стіл 1 тумбовий </t>
  </si>
  <si>
    <t>Телєжка для білизни</t>
  </si>
  <si>
    <t xml:space="preserve">Тумба під телевізор </t>
  </si>
  <si>
    <t>Тумба під телевізор</t>
  </si>
  <si>
    <t>Табличка "Старша медсестра"</t>
  </si>
  <si>
    <t>Холодильник "ЗИЛ"</t>
  </si>
  <si>
    <t>Шафа 3-х створчата</t>
  </si>
  <si>
    <t>Шафа комбінована</t>
  </si>
  <si>
    <t>Щит дерев"яний для кроваті</t>
  </si>
  <si>
    <t>Стіл медсестри</t>
  </si>
  <si>
    <t xml:space="preserve">Телевізор Led 32*ERCO </t>
  </si>
  <si>
    <t xml:space="preserve">Шафа платяна </t>
  </si>
  <si>
    <t xml:space="preserve">Шафа платяна 2х дверна </t>
  </si>
  <si>
    <t xml:space="preserve">Стіл з тумбою для постової медсестри </t>
  </si>
  <si>
    <t xml:space="preserve">Вогнегасник в машину </t>
  </si>
  <si>
    <t>Ключ гаечний</t>
  </si>
  <si>
    <t xml:space="preserve">Трос буксіровочний 4,5 м </t>
  </si>
  <si>
    <t>Електричний паяльник</t>
  </si>
  <si>
    <t>Станок свердлильний</t>
  </si>
  <si>
    <t>Тумба " Дуб молочний"</t>
  </si>
  <si>
    <t xml:space="preserve">Пуфи </t>
  </si>
  <si>
    <t>Банкетки</t>
  </si>
  <si>
    <t xml:space="preserve">Рушники </t>
  </si>
  <si>
    <t>Рушники</t>
  </si>
  <si>
    <t xml:space="preserve">Комплект постільної білизни </t>
  </si>
  <si>
    <t xml:space="preserve">Диван </t>
  </si>
  <si>
    <t>Рушник</t>
  </si>
  <si>
    <t xml:space="preserve">Стіл " Школярик" </t>
  </si>
  <si>
    <t>Стілець"Silvia"</t>
  </si>
  <si>
    <t xml:space="preserve">Стілець м"який </t>
  </si>
  <si>
    <t xml:space="preserve">Стілець для ванни зі спинкою OSD BL610201 </t>
  </si>
  <si>
    <t xml:space="preserve">Стіл СУ-15(солома) </t>
  </si>
  <si>
    <t>Крісло дерматинове</t>
  </si>
  <si>
    <t>Телевізор ВВК</t>
  </si>
  <si>
    <t xml:space="preserve">Мікрохвильова піч "Liberton"LMW2076M </t>
  </si>
  <si>
    <t>Однокамерний холодильник Elenberg MR 84</t>
  </si>
  <si>
    <t xml:space="preserve">Драбина 8 сходинок </t>
  </si>
  <si>
    <t xml:space="preserve">Водонагрівач побутовий " Round"  VMR 50л </t>
  </si>
  <si>
    <t xml:space="preserve">Водонагрівач побутовий " </t>
  </si>
  <si>
    <t xml:space="preserve">Кондиціонер OSAKA ST-09 HH </t>
  </si>
  <si>
    <t xml:space="preserve">Кондиціонер " Самурай" </t>
  </si>
  <si>
    <t xml:space="preserve">Лавочки для очікування </t>
  </si>
  <si>
    <t xml:space="preserve">Стіл </t>
  </si>
  <si>
    <t xml:space="preserve">Столи офісні </t>
  </si>
  <si>
    <t xml:space="preserve">Системний блок </t>
  </si>
  <si>
    <t xml:space="preserve">Шафа-пенал </t>
  </si>
  <si>
    <t>Компл.мебелі для спелеотерапії</t>
  </si>
  <si>
    <t>Вугловий диван "Турін"</t>
  </si>
  <si>
    <t>Халат медичний хірургічний</t>
  </si>
  <si>
    <t xml:space="preserve">Прилад Дунай 4-3,1 охоронно-пожежний </t>
  </si>
  <si>
    <t xml:space="preserve">Акумулятор кислот </t>
  </si>
  <si>
    <t xml:space="preserve">Стенд </t>
  </si>
  <si>
    <t xml:space="preserve">Електричний чайник </t>
  </si>
  <si>
    <t xml:space="preserve"> Водонагрівач</t>
  </si>
  <si>
    <t>Матрац  (ортопедичні до лікарняних ліжок механічних)</t>
  </si>
  <si>
    <t>Щит  для кроваті</t>
  </si>
  <si>
    <t xml:space="preserve">Стіл кутовий </t>
  </si>
  <si>
    <t xml:space="preserve">Стіл приставний </t>
  </si>
  <si>
    <t xml:space="preserve">Банкетки </t>
  </si>
  <si>
    <t xml:space="preserve"> Монітор Samsung 21*5S22D300N(LS22D300NY)Black</t>
  </si>
  <si>
    <t>Барні стільці к.в.</t>
  </si>
  <si>
    <t>Бойлер 80 л</t>
  </si>
  <si>
    <t>Водонагрівач (благод) 10/20</t>
  </si>
  <si>
    <t>Вішалка стояч.</t>
  </si>
  <si>
    <t>Вішалка стояча.</t>
  </si>
  <si>
    <t>Вогнегасник 01/16 ВП-5</t>
  </si>
  <si>
    <t>Водонагівач 80л</t>
  </si>
  <si>
    <t>Гардіна</t>
  </si>
  <si>
    <t>Гардіна тюль</t>
  </si>
  <si>
    <t>Годинний "маяк"</t>
  </si>
  <si>
    <t>Годинник настінний JiBO JQOOO-1700-1</t>
  </si>
  <si>
    <t>ДЖБ ProLogix Standart 650 (ST650VAP)</t>
  </si>
  <si>
    <t>Дзеркало в дерев"яній рамці</t>
  </si>
  <si>
    <t xml:space="preserve">Диван   </t>
  </si>
  <si>
    <t>Диван малютка</t>
  </si>
  <si>
    <t>Дитектор сенсор</t>
  </si>
  <si>
    <t>Ел.чайник</t>
  </si>
  <si>
    <t>Жалюзі</t>
  </si>
  <si>
    <t>Жалюзі вертикальні 127 мм (1790*2750)</t>
  </si>
  <si>
    <t>Жалюзі вертикальні 127 мм (1840*2750)</t>
  </si>
  <si>
    <t>Калькулятор Gitizen SDC-444S</t>
  </si>
  <si>
    <t>Калькулятор Gitizen SDC-888 T</t>
  </si>
  <si>
    <t>Касса-сейф</t>
  </si>
  <si>
    <t>Килим 180*50</t>
  </si>
  <si>
    <t>Клавіатура GENIUS 2013р + мишка</t>
  </si>
  <si>
    <t>Ковер</t>
  </si>
  <si>
    <t>Ковролін</t>
  </si>
  <si>
    <t>Компл.істоч.питания</t>
  </si>
  <si>
    <t>Комплект Genius KM-130 (клав.+мишка)</t>
  </si>
  <si>
    <t>Костюм медичний</t>
  </si>
  <si>
    <t>Крісла</t>
  </si>
  <si>
    <t>Крісло "торіно"</t>
  </si>
  <si>
    <t>Крісло (із набора меб)</t>
  </si>
  <si>
    <t>Кулер</t>
  </si>
  <si>
    <t>Кушетка дерматинова</t>
  </si>
  <si>
    <t>Лампа настольна.</t>
  </si>
  <si>
    <t>Люстра</t>
  </si>
  <si>
    <t>Мишка</t>
  </si>
  <si>
    <t>Монітор Philips 193V5L SB2/62</t>
  </si>
  <si>
    <t>Набор медичних кушеток</t>
  </si>
  <si>
    <t>Наволочка</t>
  </si>
  <si>
    <t xml:space="preserve">Наволочка верхня </t>
  </si>
  <si>
    <t>Об"ємні літери</t>
  </si>
  <si>
    <t>Підставка під цвіти</t>
  </si>
  <si>
    <t>Підставка приб.каб.</t>
  </si>
  <si>
    <t>Плед</t>
  </si>
  <si>
    <t>Покривало декоративне</t>
  </si>
  <si>
    <t>Портьєра різна</t>
  </si>
  <si>
    <t>Портативна колонка JBL CHARGE 4+</t>
  </si>
  <si>
    <t>Портьєри</t>
  </si>
  <si>
    <t>Принтер</t>
  </si>
  <si>
    <t>Принтер Canon i-Sensys LBP-6020</t>
  </si>
  <si>
    <t>Рамки</t>
  </si>
  <si>
    <t>Реєстр медико-технічних  документів</t>
  </si>
  <si>
    <t>Світильник</t>
  </si>
  <si>
    <t>Систем.телефонКР12Х</t>
  </si>
  <si>
    <t>Стіл 1-тумбовий</t>
  </si>
  <si>
    <t>Стіл однотумбовий</t>
  </si>
  <si>
    <t>Стіл письмовий офісний</t>
  </si>
  <si>
    <t>Стіл письмовийй</t>
  </si>
  <si>
    <t>Стіл приставний</t>
  </si>
  <si>
    <t>Стілець вертушка</t>
  </si>
  <si>
    <t>Стілець напівм"який.</t>
  </si>
  <si>
    <t>Стілець сеньйор</t>
  </si>
  <si>
    <t>Тапчан</t>
  </si>
  <si>
    <t>Телефон Панасонік</t>
  </si>
  <si>
    <t>Телефон Рanasonic</t>
  </si>
  <si>
    <t>Термометр наружний</t>
  </si>
  <si>
    <t>Терморегулятор</t>
  </si>
  <si>
    <t>Тостер</t>
  </si>
  <si>
    <t>Тремпель</t>
  </si>
  <si>
    <t>Тумба з умивальником</t>
  </si>
  <si>
    <t xml:space="preserve">Флешка 8 Гб </t>
  </si>
  <si>
    <t>Флешка(модуль) 4Cb</t>
  </si>
  <si>
    <t>Шафа 2 створчата</t>
  </si>
  <si>
    <t>Ширма медична(подвійна)УКТ ЗЕД 9403)</t>
  </si>
  <si>
    <t>Штора -портьєра в складку</t>
  </si>
  <si>
    <t>Штора-гардіна</t>
  </si>
  <si>
    <t>Штора-портьєра</t>
  </si>
  <si>
    <t>Штора-тюлева</t>
  </si>
  <si>
    <t>Пральна машинка ІНДЕЗІТ</t>
  </si>
  <si>
    <t>Мультимедійні камери</t>
  </si>
  <si>
    <t xml:space="preserve">Мультимедійні камера </t>
  </si>
  <si>
    <t>1126659/1</t>
  </si>
  <si>
    <t>1126967/3</t>
  </si>
  <si>
    <t>1126967/4</t>
  </si>
  <si>
    <t>1126967/5</t>
  </si>
  <si>
    <t>1124839/1</t>
  </si>
  <si>
    <t>1123610038/1</t>
  </si>
  <si>
    <t>1126450/8</t>
  </si>
  <si>
    <t>11271007/1</t>
  </si>
  <si>
    <t>1122154-1</t>
  </si>
  <si>
    <t>112610042/2</t>
  </si>
  <si>
    <t>1126187/3</t>
  </si>
  <si>
    <t>11248998/6</t>
  </si>
  <si>
    <t>1124867/1</t>
  </si>
  <si>
    <t>112710018/1</t>
  </si>
  <si>
    <t>Гардіна  полотно 2 шт по 4м</t>
  </si>
  <si>
    <t>Бойлєр 80 л 10/2020</t>
  </si>
  <si>
    <t>Антрісоль</t>
  </si>
  <si>
    <t>Багатофункціональний пристрій принтер НР Lazerjet 10/17</t>
  </si>
  <si>
    <t>Вивіска(вхід)</t>
  </si>
  <si>
    <t>Візок для прибирання</t>
  </si>
  <si>
    <t>Годинник настінний</t>
  </si>
  <si>
    <t>Іонізатор повітря</t>
  </si>
  <si>
    <t>Камін</t>
  </si>
  <si>
    <t>Картини(дар)</t>
  </si>
  <si>
    <t>Квітковий горщик</t>
  </si>
  <si>
    <t>Комод</t>
  </si>
  <si>
    <t>Комплект Real-EI Standart 503 Black USB (клавіатура+мишка)(Лобова)</t>
  </si>
  <si>
    <t>Комплект меблів</t>
  </si>
  <si>
    <t>Комплект полиць 6 шт в шкафу</t>
  </si>
  <si>
    <t>Матрас ватный б/у</t>
  </si>
  <si>
    <t>Плеєр DVD LG</t>
  </si>
  <si>
    <t>Плєд</t>
  </si>
  <si>
    <t>Резиновий килимок</t>
  </si>
  <si>
    <t>Санбюлетень</t>
  </si>
  <si>
    <t>Сейф 1-секційний</t>
  </si>
  <si>
    <t>Системний блок AMD B59(3,4GHg)/4GB/320GB/400W( Катя)</t>
  </si>
  <si>
    <t>Стенд</t>
  </si>
  <si>
    <t>Стіл письмовий</t>
  </si>
  <si>
    <t>Стілаж</t>
  </si>
  <si>
    <t>Стілець напівм"який</t>
  </si>
  <si>
    <t>Телевізор Дігіталь</t>
  </si>
  <si>
    <t>Холодильник Indesit NTS 14AA</t>
  </si>
  <si>
    <t>Шафа медична</t>
  </si>
  <si>
    <t>Кровать Классика-80(сонома біла)</t>
  </si>
  <si>
    <t>Матрас ЕКО-42(80*200)</t>
  </si>
  <si>
    <t>1128164/2</t>
  </si>
  <si>
    <t>1126964/1</t>
  </si>
  <si>
    <t>1126967/6</t>
  </si>
  <si>
    <t>1126967/7</t>
  </si>
  <si>
    <t>1127178/1</t>
  </si>
  <si>
    <t>1127178/2</t>
  </si>
  <si>
    <t>1124365/1</t>
  </si>
  <si>
    <t>11269156/3</t>
  </si>
  <si>
    <t>1128154/1</t>
  </si>
  <si>
    <t>112610011/1</t>
  </si>
  <si>
    <t xml:space="preserve">OSD-QDC-300 (система протипролежнева в комплекті) </t>
  </si>
  <si>
    <t>Аплікатор</t>
  </si>
  <si>
    <t>Бікси</t>
  </si>
  <si>
    <t>Гігрометр ВИТ2</t>
  </si>
  <si>
    <t>Гігрометр ВІТ2</t>
  </si>
  <si>
    <t>Глюкометр ONETOUCH 11/15</t>
  </si>
  <si>
    <t>Електрод прищепка</t>
  </si>
  <si>
    <t>Зажим</t>
  </si>
  <si>
    <t>Зажим №5</t>
  </si>
  <si>
    <t>Контейнер</t>
  </si>
  <si>
    <t>Контейнер ЕДПО</t>
  </si>
  <si>
    <t>Кушетка медична оглядова КМо-1</t>
  </si>
  <si>
    <t>Судно</t>
  </si>
  <si>
    <t>Рециркулятор бактерицидний ORBB 15*2 горизонтальний з підставкою 04.2021</t>
  </si>
  <si>
    <t>Шафа ШМ-1</t>
  </si>
  <si>
    <t>Штатив д/вл.</t>
  </si>
  <si>
    <t>Штатив для вливання ШТ-1</t>
  </si>
  <si>
    <t>Штатив ТДВ</t>
  </si>
  <si>
    <t>1124893/1</t>
  </si>
  <si>
    <t>Лавочки</t>
  </si>
  <si>
    <t>РАДАМЕД</t>
  </si>
  <si>
    <t>Диван сірий зі спинкою</t>
  </si>
  <si>
    <t>Стіл світлий великий</t>
  </si>
  <si>
    <t>Стільці офісні</t>
  </si>
  <si>
    <t>Тумбочка світла</t>
  </si>
  <si>
    <t>Стіл коричневий</t>
  </si>
  <si>
    <t>112610127-28</t>
  </si>
  <si>
    <t>112610131-32</t>
  </si>
  <si>
    <t>Баня водяна</t>
  </si>
  <si>
    <t>Бензопила (стара)</t>
  </si>
  <si>
    <t>Газонокосарка Bosch ARM 3200</t>
  </si>
  <si>
    <t>Електро лічильник</t>
  </si>
  <si>
    <t xml:space="preserve">Електро лічильник </t>
  </si>
  <si>
    <t>Електро лічильник б/у</t>
  </si>
  <si>
    <t>Електро лічильник(електронний)</t>
  </si>
  <si>
    <t>Корпус металевий ЩРв-12з-136,275*320*120</t>
  </si>
  <si>
    <t xml:space="preserve">Крісло </t>
  </si>
  <si>
    <t>Кровать з сіткой  б/у</t>
  </si>
  <si>
    <t>Лента отделочная</t>
  </si>
  <si>
    <t xml:space="preserve">Молоток </t>
  </si>
  <si>
    <t>Ножовка по дереву</t>
  </si>
  <si>
    <t>Очки захисні</t>
  </si>
  <si>
    <t>Пилка (ручна )</t>
  </si>
  <si>
    <t>Прибор ВПХР</t>
  </si>
  <si>
    <t>Прибор ИД-1</t>
  </si>
  <si>
    <t>Редуктор  БКО (кислородний)</t>
  </si>
  <si>
    <t>Розпилювач</t>
  </si>
  <si>
    <t>Сито металеве</t>
  </si>
  <si>
    <t>Гідропульт скальчатий</t>
  </si>
  <si>
    <t>Дозиметр  ИД-1</t>
  </si>
  <si>
    <t>Прилад "Батометр"</t>
  </si>
  <si>
    <t>Резин.д/прок.розпилюв.</t>
  </si>
  <si>
    <t>Ренгенометр ДП-5-13</t>
  </si>
  <si>
    <t xml:space="preserve">Газонокосарка  </t>
  </si>
  <si>
    <t>Кушетка медична</t>
  </si>
  <si>
    <t>Машина пральна CANDY CS4 1172D1/2</t>
  </si>
  <si>
    <t xml:space="preserve">Пральна машинка   </t>
  </si>
  <si>
    <t>Стіл столовий</t>
  </si>
  <si>
    <t>Шафа 1 дверна</t>
  </si>
  <si>
    <t>Інструкт. Книги</t>
  </si>
  <si>
    <t>Печатка" Державні закупівлі"</t>
  </si>
  <si>
    <t>"Електросон"</t>
  </si>
  <si>
    <t>Апарат " Поток"</t>
  </si>
  <si>
    <t>Апарат для дарсонвалізації" Корона" 12/16</t>
  </si>
  <si>
    <t>Апарат для нас.води АНУ</t>
  </si>
  <si>
    <t>Гигрометр ВІТ- 1</t>
  </si>
  <si>
    <t xml:space="preserve">Гігрометр ВІТ- 2 </t>
  </si>
  <si>
    <t>Гігрометр ВІТ-2(+15+40)</t>
  </si>
  <si>
    <t>Годинник процедурний</t>
  </si>
  <si>
    <t>Дзеркало по КУСКО</t>
  </si>
  <si>
    <t>Дзеркало по ОТТО№3</t>
  </si>
  <si>
    <t>Лампа ДРТ 400 Лампа щілева</t>
  </si>
  <si>
    <t>Насос поверхневий струм.Vitals Aqua JS1050e</t>
  </si>
  <si>
    <t>Тонометр механічний</t>
  </si>
  <si>
    <t>Фонендоскоп</t>
  </si>
  <si>
    <t>Решітка для перлинних ван</t>
  </si>
  <si>
    <t>1124876/1</t>
  </si>
  <si>
    <t xml:space="preserve">Електро-лобзик </t>
  </si>
  <si>
    <t>Ящик для інструментів</t>
  </si>
  <si>
    <t>Лічильник НІК 2301,03ф 220/380 ВВ5(100)</t>
  </si>
  <si>
    <t>Лічильник НІК 2301АП(1,0 220/380ВВ%(120)</t>
  </si>
  <si>
    <t>Лічильник НІК 2301АК1(1,0 220/380ВВ%(10)</t>
  </si>
  <si>
    <t>Ел.лічильник (НІК 2303L АП6Т1000 МСЕ 5(80)А, 3ф, ел.багатотарифний</t>
  </si>
  <si>
    <t>Лічильник електричної енергії трифазний НІК 2301 АП2</t>
  </si>
  <si>
    <t>1126229/2</t>
  </si>
  <si>
    <t>Комплект постільний</t>
  </si>
  <si>
    <t>Наволочка 70х70</t>
  </si>
  <si>
    <t>Напівковдра 210х145</t>
  </si>
  <si>
    <t>МФУ лазерний HP LaserJet Pro M130fn (G3Q59A)</t>
  </si>
  <si>
    <t>Простирадло 210х140</t>
  </si>
  <si>
    <t>Системний блок AMD FRIME 3300/4GB/500GB/400W/Lan</t>
  </si>
  <si>
    <t>Пульсоксиметр ВМ 1000В 02/2021</t>
  </si>
  <si>
    <t>Термометр безконтактний  інфрачервоний YT-1  02/2021</t>
  </si>
  <si>
    <t>1124982/4</t>
  </si>
  <si>
    <t>1124981/1</t>
  </si>
  <si>
    <t>1124980/1</t>
  </si>
  <si>
    <t>1124982/5</t>
  </si>
  <si>
    <t>АКБ 12 В18 Ач</t>
  </si>
  <si>
    <t>Антена GSM 13 Дб</t>
  </si>
  <si>
    <t>БПП 12В 6 А</t>
  </si>
  <si>
    <t>Датчик температури цифровий водонепроникний</t>
  </si>
  <si>
    <t>Релє 12 В 4 групи НО</t>
  </si>
  <si>
    <t>Устройство ОКО- PRO</t>
  </si>
  <si>
    <t>1127951/3</t>
  </si>
  <si>
    <t>1127951/6</t>
  </si>
  <si>
    <t>1127951/2</t>
  </si>
  <si>
    <t>1127951/1</t>
  </si>
  <si>
    <t>1127951/4</t>
  </si>
  <si>
    <t>Монітор LG LED 16x9 Black 5 мc #809 NTFAEL 811</t>
  </si>
  <si>
    <t>Монітор LG LED 16x9 Black 5 мc #809 NTZNEL 797</t>
  </si>
  <si>
    <t>Монітор LG LED 16x9 Black 5 мc №809NTSUEL 798</t>
  </si>
  <si>
    <t>Набор (клавіатура+мишка)Real-EL 50х kit</t>
  </si>
  <si>
    <t>Термос  12 л 03/17</t>
  </si>
  <si>
    <t>Засіб КЗІ"SecureToken-337K"</t>
  </si>
  <si>
    <t>Клавіатура Real-EL 50х kit</t>
  </si>
  <si>
    <t>Монітор Samsung 22 PLS Black; 1920х1080, 4 мс, HDM</t>
  </si>
  <si>
    <t>Наволочка 60х60</t>
  </si>
  <si>
    <t>Системний блок AMD 3300/4GB/500GB/400W/Lan</t>
  </si>
  <si>
    <t>Тумба для медапаратури</t>
  </si>
  <si>
    <t>Тумбочка для медичної апаратури</t>
  </si>
  <si>
    <t>Шафа з полицями та антрісоллю</t>
  </si>
  <si>
    <t>Кушетка медична оглядова</t>
  </si>
  <si>
    <t>Лічильник гар.води</t>
  </si>
  <si>
    <t>Спортивний комплекс</t>
  </si>
  <si>
    <t>Відеорегістратор Hicvision IP-4k на 8  канала</t>
  </si>
  <si>
    <t>Відеорегістратор Hicvision IP-4k на 4  канала</t>
  </si>
  <si>
    <t>Кушетка медична оглядова Кмо-1(колір сірий,м"який елемент сірий)</t>
  </si>
  <si>
    <t>Поплавок пристрій для підводного витягування тракції шийного відділу хребта</t>
  </si>
  <si>
    <t>Матрац 80*190/ Делайт Софт</t>
  </si>
  <si>
    <t>Шкаф-13 дуб сонома</t>
  </si>
  <si>
    <t>Стол-книжка-5 Міні</t>
  </si>
  <si>
    <t>Столик інструментальний СИ-5</t>
  </si>
  <si>
    <t>Столик стоматолога СС</t>
  </si>
  <si>
    <t>112610084/1</t>
  </si>
  <si>
    <t>Реабілітаційний міні-велотренажер МВ4</t>
  </si>
  <si>
    <t>Зовнішн.диск на 1терабайт</t>
  </si>
  <si>
    <t xml:space="preserve">Кабель </t>
  </si>
  <si>
    <t xml:space="preserve">Акумулятор </t>
  </si>
  <si>
    <t>1127916/1</t>
  </si>
  <si>
    <t>1127916/3</t>
  </si>
  <si>
    <t>1127916/2</t>
  </si>
  <si>
    <t>1127916/4</t>
  </si>
  <si>
    <t>Сковорідка</t>
  </si>
  <si>
    <t>Сковорідка чугунна</t>
  </si>
  <si>
    <t xml:space="preserve">Тістозмішувальна машина </t>
  </si>
  <si>
    <t>Вага напольні</t>
  </si>
  <si>
    <t xml:space="preserve">Дисцилятор апарат А-10 </t>
  </si>
  <si>
    <t>Коврик деелектричний</t>
  </si>
  <si>
    <t>Коробка КСК-3 для стерилізації</t>
  </si>
  <si>
    <t>Матрац  (паролонові до лікарняних ліжок механічних)</t>
  </si>
  <si>
    <r>
      <t>Опромінювач-рециркулятор  бактерицидний ОРБ 2-30 "Фіолет-03"</t>
    </r>
    <r>
      <rPr>
        <sz val="12"/>
        <color indexed="10"/>
        <rFont val="Times New Roman"/>
        <family val="1"/>
        <charset val="204"/>
      </rPr>
      <t xml:space="preserve">  </t>
    </r>
  </si>
  <si>
    <t xml:space="preserve">Тонометр PARAMED Comfort </t>
  </si>
  <si>
    <t>Стенд "Схема електрофорезу"</t>
  </si>
  <si>
    <t>Халат противочумний</t>
  </si>
  <si>
    <t xml:space="preserve">Штори  </t>
  </si>
  <si>
    <t xml:space="preserve">Штори </t>
  </si>
  <si>
    <t>Ложка нержавіюча столова</t>
  </si>
  <si>
    <t>Миска нержаввіюча</t>
  </si>
  <si>
    <t xml:space="preserve">М"ясорубка </t>
  </si>
  <si>
    <t>Метал полка на 2 комплекта</t>
  </si>
  <si>
    <t>Халат для особонебезпечних  хвороб</t>
  </si>
  <si>
    <t xml:space="preserve">Телевізор TOSHIBA 21S1850EV </t>
  </si>
  <si>
    <t>Машинка кутова шліфувальна Vitals 180мм Ls1814HLv</t>
  </si>
  <si>
    <t>Болгарка</t>
  </si>
  <si>
    <t>Опресовочний насос</t>
  </si>
  <si>
    <t>Стілець синій</t>
  </si>
  <si>
    <t xml:space="preserve">Стілець офісний </t>
  </si>
  <si>
    <t xml:space="preserve">Стілець барний (сірий) </t>
  </si>
  <si>
    <t xml:space="preserve">Годинник процедурний П.Ч.-2 </t>
  </si>
  <si>
    <t xml:space="preserve">Апарат " ПОТОК-1" для електрофорезу </t>
  </si>
  <si>
    <t xml:space="preserve">USB накопичувач 500Гб </t>
  </si>
  <si>
    <t xml:space="preserve">Відеокамера Hikvision ds -2се16 </t>
  </si>
  <si>
    <t xml:space="preserve">Відеокамера Hikvision ds -2се56 </t>
  </si>
  <si>
    <t>Відеореєстратор 4 канальний Hikvision ds7104</t>
  </si>
  <si>
    <t xml:space="preserve">Ваги напольні </t>
  </si>
  <si>
    <t>Вішалка дерев"яна</t>
  </si>
  <si>
    <t xml:space="preserve">Вішалка металева </t>
  </si>
  <si>
    <t>Вогнегасник  ВП-5</t>
  </si>
  <si>
    <t>Гардіна тюлева</t>
  </si>
  <si>
    <t xml:space="preserve">Годинник </t>
  </si>
  <si>
    <t xml:space="preserve">ДВД програвач </t>
  </si>
  <si>
    <t xml:space="preserve">Джерело  F690Vcu+2/075 </t>
  </si>
  <si>
    <t>Диван</t>
  </si>
  <si>
    <t>Дорожка коврова</t>
  </si>
  <si>
    <t>Електрообігрівач</t>
  </si>
  <si>
    <t>Електроплита</t>
  </si>
  <si>
    <t>Електросушілка</t>
  </si>
  <si>
    <t>Електрополотенце</t>
  </si>
  <si>
    <t xml:space="preserve">Жалюзі металеві </t>
  </si>
  <si>
    <t xml:space="preserve">Жалюзі горизонтальні </t>
  </si>
  <si>
    <t xml:space="preserve">Жорсткий диск WD Purple 1 Tb </t>
  </si>
  <si>
    <t>Збірник інфекційних хвороб 2 тома</t>
  </si>
  <si>
    <t>Інструкція  по відділу кадрів</t>
  </si>
  <si>
    <t xml:space="preserve">Калькулятор Citicen </t>
  </si>
  <si>
    <t xml:space="preserve">Калькулятор Брілл </t>
  </si>
  <si>
    <t>Канцелярський набір</t>
  </si>
  <si>
    <t xml:space="preserve">Карниз віконний </t>
  </si>
  <si>
    <t>Квітковий  горшок</t>
  </si>
  <si>
    <t xml:space="preserve">Килимок кольоровий </t>
  </si>
  <si>
    <t xml:space="preserve">Клавіатура Gresso GK-663 USB Black </t>
  </si>
  <si>
    <t xml:space="preserve">Клавіатура SVEN POVER USB +PS/2 </t>
  </si>
  <si>
    <t xml:space="preserve">Клавіатура з мишкою </t>
  </si>
  <si>
    <t>Комбінезон</t>
  </si>
  <si>
    <t>Комплект акустичної системи</t>
  </si>
  <si>
    <t xml:space="preserve">Комп"ютерний системний блок </t>
  </si>
  <si>
    <t xml:space="preserve">Комплект клавіатура+мишка REAL-EL Standart 505 Kit USA </t>
  </si>
  <si>
    <t>Комплект мебелі(столеш.полка,полка під телевізор)</t>
  </si>
  <si>
    <t xml:space="preserve">Комутатор ТР-Link </t>
  </si>
  <si>
    <t>Комутатор ТР-Link</t>
  </si>
  <si>
    <t>Корзина для сміття</t>
  </si>
  <si>
    <t xml:space="preserve">Корзина для сміття </t>
  </si>
  <si>
    <t>Крісло "бомба"</t>
  </si>
  <si>
    <t>Крісло "регал"</t>
  </si>
  <si>
    <t xml:space="preserve">Кушетка дерматинова </t>
  </si>
  <si>
    <t xml:space="preserve">Лампа настольна </t>
  </si>
  <si>
    <t xml:space="preserve">Логотип - вивіска </t>
  </si>
  <si>
    <t>Лопати</t>
  </si>
  <si>
    <t>Маршрутизатор ZYXELwifi 150 mbps</t>
  </si>
  <si>
    <t>Металокерамічна панель</t>
  </si>
  <si>
    <t>Методологічний супровід</t>
  </si>
  <si>
    <t xml:space="preserve">Мишка Muson </t>
  </si>
  <si>
    <t>Мобільний телефон Nokia 105 New Dual Sim Black</t>
  </si>
  <si>
    <t xml:space="preserve">Мойка з тумбою </t>
  </si>
  <si>
    <t xml:space="preserve">Монітор Asus 197DE19 </t>
  </si>
  <si>
    <t xml:space="preserve">Монітор Samsung </t>
  </si>
  <si>
    <t xml:space="preserve">Монітор Samsung 21.5' S22E390H (LS22E390HSO/CI) PLS Black </t>
  </si>
  <si>
    <t>Принтер МФУ 4Ф ч/б HP LJ Pro M26a (T0L49A)</t>
  </si>
  <si>
    <t xml:space="preserve">Принтер МФУ А4 ч/б НР LaserJet Pro M28a (W2j54A) </t>
  </si>
  <si>
    <t xml:space="preserve">Набір медичних кушеток </t>
  </si>
  <si>
    <t>Ковдра баєва</t>
  </si>
  <si>
    <t>Ковдра п/шерсть</t>
  </si>
  <si>
    <t xml:space="preserve">Палас </t>
  </si>
  <si>
    <t xml:space="preserve">Панель для вивіски </t>
  </si>
  <si>
    <t>Пилосос " SOLARIUS"</t>
  </si>
  <si>
    <t>Підставка під календар</t>
  </si>
  <si>
    <t xml:space="preserve">Полка книжкова </t>
  </si>
  <si>
    <t xml:space="preserve">Рукав пожежний Д-51"К" з 2-ма гайками ГРН-50, 20 м </t>
  </si>
  <si>
    <t xml:space="preserve">Роутер ТР-Link-WR740 </t>
  </si>
  <si>
    <t xml:space="preserve">Салатник білий </t>
  </si>
  <si>
    <t xml:space="preserve">Сервіз чайний </t>
  </si>
  <si>
    <t>Системний телефонКР12Х</t>
  </si>
  <si>
    <t>Системний блок AMD B59(3,4GHg)/4GB/500GB/400W-12 см Frim</t>
  </si>
  <si>
    <t>Системний блок AMD B59(3,4GHg)/4GB/500GB/400W-12 см Frime</t>
  </si>
  <si>
    <t xml:space="preserve">Системний блок АМD 4000/4Gb/250Gb/400W </t>
  </si>
  <si>
    <t xml:space="preserve">Системний блок Іntel J1800/2Gb/400w </t>
  </si>
  <si>
    <t xml:space="preserve">Склянка Балтик </t>
  </si>
  <si>
    <t>Справочник "Відаль"</t>
  </si>
  <si>
    <t>Стіл 2х тумбовий</t>
  </si>
  <si>
    <t>Стіл білий</t>
  </si>
  <si>
    <t xml:space="preserve">Стіл однотумбовий </t>
  </si>
  <si>
    <t>Стіл приставний для оргтехніки</t>
  </si>
  <si>
    <t xml:space="preserve">Стіл СШ </t>
  </si>
  <si>
    <t>Стіл- тумба</t>
  </si>
  <si>
    <t xml:space="preserve">Стіл "Декан-2" </t>
  </si>
  <si>
    <t>Стілаж металевий нікелірований</t>
  </si>
  <si>
    <t>Стілець "Ізо"чорний</t>
  </si>
  <si>
    <t>Стілець РЕКС білий</t>
  </si>
  <si>
    <t>Стільці для піаніно</t>
  </si>
  <si>
    <t>Стільці коричневі на металевій основі</t>
  </si>
  <si>
    <t xml:space="preserve">Стільці полум"які </t>
  </si>
  <si>
    <t xml:space="preserve">Столик інструментальний СІ-2 </t>
  </si>
  <si>
    <t xml:space="preserve">Табличка - фасад </t>
  </si>
  <si>
    <t xml:space="preserve">Табличка </t>
  </si>
  <si>
    <t xml:space="preserve">Табличка фасадна </t>
  </si>
  <si>
    <t xml:space="preserve">Табурет </t>
  </si>
  <si>
    <t xml:space="preserve">Термометр віконний </t>
  </si>
  <si>
    <t xml:space="preserve">Тумба з умивальником </t>
  </si>
  <si>
    <t>Тумба під умивальник</t>
  </si>
  <si>
    <t>Тумба приліжкова</t>
  </si>
  <si>
    <t xml:space="preserve">Тюль 4 м </t>
  </si>
  <si>
    <t xml:space="preserve">Тюль 5,85 м </t>
  </si>
  <si>
    <t xml:space="preserve">Тюль 3,65 м </t>
  </si>
  <si>
    <t xml:space="preserve">Тюль 13 м </t>
  </si>
  <si>
    <t xml:space="preserve">Флешка </t>
  </si>
  <si>
    <t xml:space="preserve">Флешка USB 16 Гв GOODRAM Twister </t>
  </si>
  <si>
    <t xml:space="preserve">Флешка USB 4 ГБ Transet </t>
  </si>
  <si>
    <t>Холодильник "ОРСК-7"</t>
  </si>
  <si>
    <t>Халат  медичний</t>
  </si>
  <si>
    <t xml:space="preserve">Халат білий </t>
  </si>
  <si>
    <t xml:space="preserve">Холодильник "Донбас" </t>
  </si>
  <si>
    <t xml:space="preserve">Шафа для одягу </t>
  </si>
  <si>
    <t>Шафа-бюфет</t>
  </si>
  <si>
    <t>Шафа для паперів</t>
  </si>
  <si>
    <t>Шафа навісна</t>
  </si>
  <si>
    <t xml:space="preserve">Штамп технічний </t>
  </si>
  <si>
    <t>Штамп</t>
  </si>
  <si>
    <t>Штатив для вливань ШТ</t>
  </si>
  <si>
    <t>112710019/4</t>
  </si>
  <si>
    <t xml:space="preserve">Гардіна </t>
  </si>
  <si>
    <t xml:space="preserve">Гардіна  полотно </t>
  </si>
  <si>
    <t xml:space="preserve">Комп-т постільної білий </t>
  </si>
  <si>
    <t>Комплект постільної білизни  білий</t>
  </si>
  <si>
    <t>Відро</t>
  </si>
  <si>
    <t xml:space="preserve">Доска гладільна </t>
  </si>
  <si>
    <t>Електрична плита</t>
  </si>
  <si>
    <t xml:space="preserve">Килимок </t>
  </si>
  <si>
    <t xml:space="preserve">Коврик резиновий </t>
  </si>
  <si>
    <t xml:space="preserve">Коврики резинові </t>
  </si>
  <si>
    <t>Комплект махровий рушників</t>
  </si>
  <si>
    <t xml:space="preserve">Комплект стілажів 5  шт </t>
  </si>
  <si>
    <t>Крісло для відпочинку</t>
  </si>
  <si>
    <t xml:space="preserve">Лопата снігова </t>
  </si>
  <si>
    <t xml:space="preserve">Лопата штиковка </t>
  </si>
  <si>
    <t xml:space="preserve">Матраци 80*190/Делайт Софт </t>
  </si>
  <si>
    <t xml:space="preserve">Наволочки </t>
  </si>
  <si>
    <t xml:space="preserve">Новалочка </t>
  </si>
  <si>
    <t>Ковдра п/ш</t>
  </si>
  <si>
    <t xml:space="preserve">Пелюшка х/б </t>
  </si>
  <si>
    <t>Пилосос з/м ELECTROLUX</t>
  </si>
  <si>
    <t>Підковдра</t>
  </si>
  <si>
    <t>Полки дзеркальні</t>
  </si>
  <si>
    <t>Роутер ASUS rt-n 11</t>
  </si>
  <si>
    <t xml:space="preserve">Рукав пожежний </t>
  </si>
  <si>
    <t xml:space="preserve">Рушники махрові </t>
  </si>
  <si>
    <t>Тачка для перевезення білизни</t>
  </si>
  <si>
    <t xml:space="preserve">Тюнер Т2 </t>
  </si>
  <si>
    <t xml:space="preserve">Тюнер Т59 </t>
  </si>
  <si>
    <t xml:space="preserve">Фонарик </t>
  </si>
  <si>
    <t>Штори  шифонові</t>
  </si>
  <si>
    <t>Штори шифонові</t>
  </si>
  <si>
    <t>Коляска OSD-MOD-ECO2-46  ОСД ЕКОНОМІ 2,46</t>
  </si>
  <si>
    <t xml:space="preserve">Гігрометр ВІТ-2 </t>
  </si>
  <si>
    <t>Набір інструментів  для рефлексотерапії</t>
  </si>
  <si>
    <t>Ноші санінарні</t>
  </si>
  <si>
    <t>Спирея карликова</t>
  </si>
  <si>
    <t xml:space="preserve">Тумбочка </t>
  </si>
  <si>
    <t xml:space="preserve">Лікарняні ліжка( механічні) </t>
  </si>
  <si>
    <r>
      <t>А</t>
    </r>
    <r>
      <rPr>
        <sz val="12"/>
        <rFont val="Times New Roman"/>
        <family val="1"/>
        <charset val="204"/>
      </rPr>
      <t>втоматичний вимикач ВА88-35кА 3Р100А</t>
    </r>
  </si>
  <si>
    <t xml:space="preserve">Корпус металевий ЩМП-3-0036ШР31 </t>
  </si>
  <si>
    <t>Костюм робочий</t>
  </si>
  <si>
    <t xml:space="preserve">Матраци </t>
  </si>
  <si>
    <t>Санбюлетень"Аденома простати"</t>
  </si>
  <si>
    <t>Санбюлетень"Вірусний гепатит В"</t>
  </si>
  <si>
    <t>Санбюлетень"Вірусний гепатитА-небезпечний"</t>
  </si>
  <si>
    <t>Санбюлетень"Змінюємо діабет разом"</t>
  </si>
  <si>
    <t>Санбюлетень"Куріння шкідлива звичка чи хвороб"</t>
  </si>
  <si>
    <t>Санбюлетень"Сечокам"яна хвороба"</t>
  </si>
  <si>
    <t>Санбюлетень"Сколіоз-хвороба прогресуюча"</t>
  </si>
  <si>
    <t xml:space="preserve">Пральна машинка"Донбас" </t>
  </si>
  <si>
    <t>Стіл з гігроскопичним покриттям</t>
  </si>
  <si>
    <t xml:space="preserve">Апарат для франклін. АФ-3-1 </t>
  </si>
  <si>
    <t xml:space="preserve">Ап-т д/вим.UAD LD-71 </t>
  </si>
  <si>
    <t>Дзеркало медичне</t>
  </si>
  <si>
    <t>Компресор  УК-40</t>
  </si>
  <si>
    <t xml:space="preserve">Стерилізатор </t>
  </si>
  <si>
    <t>Електро дрель -шуруповерт</t>
  </si>
  <si>
    <t xml:space="preserve">Стримянка 7 сходинок </t>
  </si>
  <si>
    <t xml:space="preserve">Хвіртка </t>
  </si>
  <si>
    <t xml:space="preserve">Паркан металевий </t>
  </si>
  <si>
    <t>Лічильник (NІК 2303 АRTТ.1000. МС.11 5(10)А, 3ф, (+A,-R,+R) багатотарифний</t>
  </si>
  <si>
    <t xml:space="preserve">Простирадло </t>
  </si>
  <si>
    <t>Штора портьєра</t>
  </si>
  <si>
    <t>Штора тюлєва</t>
  </si>
  <si>
    <t xml:space="preserve">Термометр безконтактний  інфрачервоний YT-1 </t>
  </si>
  <si>
    <t xml:space="preserve">Термометр медичний електронний </t>
  </si>
  <si>
    <t xml:space="preserve">Пульсоксиметр ВМ 1000В </t>
  </si>
  <si>
    <t>Пульсоксиметр ВМ 1000В</t>
  </si>
  <si>
    <t xml:space="preserve">Доска для прасування </t>
  </si>
  <si>
    <t>Електроплита 2 комфорки</t>
  </si>
  <si>
    <t xml:space="preserve">Кастрюля алюмнієва 3 л </t>
  </si>
  <si>
    <t xml:space="preserve">Кушетка </t>
  </si>
  <si>
    <t xml:space="preserve">Лавка для відвідувачів </t>
  </si>
  <si>
    <t xml:space="preserve">Наволочка </t>
  </si>
  <si>
    <t xml:space="preserve">Рушник вафельний </t>
  </si>
  <si>
    <t xml:space="preserve">Стійка для прийому кисневих коктелей </t>
  </si>
  <si>
    <t xml:space="preserve">Стіл 2хтумбовий для ФТВ </t>
  </si>
  <si>
    <t xml:space="preserve">Термос 3 л </t>
  </si>
  <si>
    <t xml:space="preserve">Тумба для медичної апаратури </t>
  </si>
  <si>
    <t xml:space="preserve">Тумба -стіл для процедурної високотерапії </t>
  </si>
  <si>
    <t xml:space="preserve">Чайник електричний1,7 л Viko </t>
  </si>
  <si>
    <t xml:space="preserve">Шафа витяжна </t>
  </si>
  <si>
    <t>11236136/1</t>
  </si>
  <si>
    <t xml:space="preserve">Компресор СО-7 </t>
  </si>
  <si>
    <t xml:space="preserve">Матрас ЕКО-42 80*200 </t>
  </si>
  <si>
    <t>Кровать" Модерн-80 "дуб сонома</t>
  </si>
  <si>
    <t xml:space="preserve">Тумба прикров.дуб.сонома </t>
  </si>
  <si>
    <t xml:space="preserve">Кушетка медична оглядова Кмо-1 </t>
  </si>
  <si>
    <t>Лічильник гарячої води</t>
  </si>
  <si>
    <t xml:space="preserve">Праска електрична </t>
  </si>
  <si>
    <t>Принтер МФУ А4 Сanon i-SENSYS MF3010 5252B004</t>
  </si>
  <si>
    <t xml:space="preserve">Рушник махровий </t>
  </si>
  <si>
    <t>Монітор LG LED 16x9 Black 5 мc 809NTBKEL813</t>
  </si>
  <si>
    <t>Термос 6 л</t>
  </si>
  <si>
    <t xml:space="preserve">Термос 12 л </t>
  </si>
  <si>
    <t xml:space="preserve">Кастрюля 50л пресований алюміній </t>
  </si>
  <si>
    <t xml:space="preserve">Кастрюля 40л пресований алюміній </t>
  </si>
  <si>
    <t xml:space="preserve">Кастрюля 30л пресований алюміній </t>
  </si>
  <si>
    <t xml:space="preserve">Кастрюля 20л пресований алюміній </t>
  </si>
  <si>
    <t xml:space="preserve">Шафа з полицями та антрісоллю </t>
  </si>
  <si>
    <t xml:space="preserve">Шафа для реактивів та препаратів </t>
  </si>
  <si>
    <t>Ва напольні</t>
  </si>
  <si>
    <t>Рукав пожежний Д-51 "К" з 2-ма гайками ГРН-50,20м</t>
  </si>
  <si>
    <t>Відро з плав.кришкою</t>
  </si>
  <si>
    <t>Корзина д/паперу</t>
  </si>
  <si>
    <t>Лопата снігова</t>
  </si>
  <si>
    <t>Стіл (обідній для пост.хворого)</t>
  </si>
  <si>
    <t>Відро педальне</t>
  </si>
  <si>
    <t>Граблі з черенком</t>
  </si>
  <si>
    <t>Ялинка</t>
  </si>
  <si>
    <t xml:space="preserve"> Wifi адаптер 150mbps tplink</t>
  </si>
  <si>
    <t>PCI Wifi адаптер</t>
  </si>
  <si>
    <t>Штори 3м</t>
  </si>
  <si>
    <t>Тюль з низом 4,6 м</t>
  </si>
  <si>
    <t>Тюль 4 м</t>
  </si>
  <si>
    <t>Електрочайник  Maestro MR013</t>
  </si>
  <si>
    <t>Світильник Local 200</t>
  </si>
  <si>
    <t>Шифон персик</t>
  </si>
  <si>
    <t>Відра  різні</t>
  </si>
  <si>
    <t>Чайник електричний</t>
  </si>
  <si>
    <t>Карниз 3 м</t>
  </si>
  <si>
    <t>Салатник 16 см склокераміка</t>
  </si>
  <si>
    <t>Виделка столова" Барвінок"</t>
  </si>
  <si>
    <t>Ложка столова" Барвінок"</t>
  </si>
  <si>
    <t>Тарілка склокераміка 18 см</t>
  </si>
  <si>
    <t>Тарілка глибока 20 см</t>
  </si>
  <si>
    <t>Ложка чайна " Барвінок"</t>
  </si>
  <si>
    <t>Чашка склокерамічна 200 мл</t>
  </si>
  <si>
    <t>Антена Волна ДВВ</t>
  </si>
  <si>
    <t>Цифрова приставка</t>
  </si>
  <si>
    <t>Приставка Т2</t>
  </si>
  <si>
    <t>Ваза для квітів</t>
  </si>
  <si>
    <t>Відро п/масове</t>
  </si>
  <si>
    <t>Державний формуляр лікарських засобів 30.07.2014</t>
  </si>
  <si>
    <t>Кріплення до ВП5, ВП-6</t>
  </si>
  <si>
    <t>Миска пл. маленька</t>
  </si>
  <si>
    <t>Світильник (рожевий)</t>
  </si>
  <si>
    <t>Телефоний довідник</t>
  </si>
  <si>
    <t>тремпеля</t>
  </si>
  <si>
    <t>граблі з черен.</t>
  </si>
  <si>
    <t>Подовжувач 1,8</t>
  </si>
  <si>
    <t xml:space="preserve">Карниз </t>
  </si>
  <si>
    <t xml:space="preserve">ЛЕД панель </t>
  </si>
  <si>
    <t xml:space="preserve">Щітка для підлоги </t>
  </si>
  <si>
    <t>Шапочка для електросна</t>
  </si>
  <si>
    <t>ТЕН дистиляторний 1,5 кВт</t>
  </si>
  <si>
    <t>Електрод до апарату Іскра</t>
  </si>
  <si>
    <t>Гігрометр ВІТ-1 (0+25)</t>
  </si>
  <si>
    <t>Гігрометр ВІТ-2 (+15+40)</t>
  </si>
  <si>
    <t>Дозатор для рідкого мила 0,5 л</t>
  </si>
  <si>
    <t>Дозатор для рідкого мила 1 л</t>
  </si>
  <si>
    <t>Степ-платформа</t>
  </si>
  <si>
    <t>Електрод до апарата Корона</t>
  </si>
  <si>
    <t>Еспандер для кисті 7 см жовтий</t>
  </si>
  <si>
    <t>Пальчиковий тренажер жовтий</t>
  </si>
  <si>
    <t>Пляжний круг надувний</t>
  </si>
  <si>
    <t>Пляжний жилет</t>
  </si>
  <si>
    <t>Пляжний балон надувний</t>
  </si>
  <si>
    <t>Акванудлс(палка для аквафітнеса)</t>
  </si>
  <si>
    <t>Грілка електрична ГЕРМ 7-60</t>
  </si>
  <si>
    <t>Зажим судинний Halsted-Mosksto прямий 18 см</t>
  </si>
  <si>
    <t>Стерилізаційний бокс Schimmelbusch(160*130 мм) Бікс-КСК-3</t>
  </si>
  <si>
    <t>Стерилізаційний бокс Schimmelbusch(240*160 мм) Бікс-КСК-6</t>
  </si>
  <si>
    <t>Ниркоподібний лоток (250*140*40 мм)</t>
  </si>
  <si>
    <t>Пінцет анатомічний 14,5 см</t>
  </si>
  <si>
    <t>Джгут д/в/в маніпуляції 25*45 см інд.РЕ</t>
  </si>
  <si>
    <t>Контейнер для передстерилізауійної обробки КДПО-7-5,0(5л)</t>
  </si>
  <si>
    <t>Контейнер для передстерилізауійної обробки КДПО-8-8,0(8л)</t>
  </si>
  <si>
    <t>Контейнер полімерний КТЗ-3-6,0</t>
  </si>
  <si>
    <t>Контейнер полімерний КТХ-2-3,0</t>
  </si>
  <si>
    <t>Масажний килимок "Ортек Пазли" 6 ел.</t>
  </si>
  <si>
    <t>Методичний супровідник</t>
  </si>
  <si>
    <t>М"яч баскетбольний №7</t>
  </si>
  <si>
    <t>Масажер МС-1843</t>
  </si>
  <si>
    <t>Джгут силовий 25415-8В</t>
  </si>
  <si>
    <t>Джгут силовий 415-8В</t>
  </si>
  <si>
    <t>М"яч для тренування LiveUp 3005</t>
  </si>
  <si>
    <t>М"яч масажний гумовий д-7см</t>
  </si>
  <si>
    <t>Масажний ролик  LiveUp LS5048</t>
  </si>
  <si>
    <t>Єспандер кисті FI-5510-40LB</t>
  </si>
  <si>
    <t>Єспандер кисті FI-5510-50LB</t>
  </si>
  <si>
    <t>Утяжувач 2*2кг (загальна вага 4 кг)</t>
  </si>
  <si>
    <t>Утяжувач 2*3кг (загальна вага 6 кг)</t>
  </si>
  <si>
    <t>М"яч масажний гумовий д-9 см</t>
  </si>
  <si>
    <t>Ширма ШП-2 тканина</t>
  </si>
  <si>
    <t>Напівсфера `Big` (УКТ ЗЕД 9506919000)</t>
  </si>
  <si>
    <t>Ортез ОХ-03 для витяжки шийного відділу хребта (Петля Глиссона)</t>
  </si>
  <si>
    <t>Палка гімнастична (спорт.обладн.) 09/20 благод</t>
  </si>
  <si>
    <t xml:space="preserve">Термометри       </t>
  </si>
  <si>
    <t>Ручки для Проф.Євмінова</t>
  </si>
  <si>
    <t>Гантелі пластик компл. 1кг - 2 шт</t>
  </si>
  <si>
    <t>Утяжувач 2*1 кг (загальна вага 2кг)</t>
  </si>
  <si>
    <t>Утяжувач 2*2 кг (загальна вага 4кг)</t>
  </si>
  <si>
    <t>баланс.подушка orange 33см</t>
  </si>
  <si>
    <t>Н-р єспандер "мяч" з шипами</t>
  </si>
  <si>
    <t>Еспандер кільце</t>
  </si>
  <si>
    <t>Обруч HULA HOOP</t>
  </si>
  <si>
    <t>Окуляри захисні медичні</t>
  </si>
  <si>
    <t>Термометр ТБ-3М1</t>
  </si>
  <si>
    <t>Годинник пісочний 2-6-15хв.</t>
  </si>
  <si>
    <t>Вимірювач  артеріального тиску фонендоскоп вмонтований в манжету LD-71A механічний</t>
  </si>
  <si>
    <t>Лампа ДРТ 400 03.21</t>
  </si>
  <si>
    <t>Коврик для йоги 180*60*1,20см</t>
  </si>
  <si>
    <t>Масажний м"яч 65 см</t>
  </si>
  <si>
    <t>Йогамат толщ. 0,3 см</t>
  </si>
  <si>
    <t>М"яч 3225-25</t>
  </si>
  <si>
    <t>Маска-електрод до апарату ЕС-10-5 Електросон</t>
  </si>
  <si>
    <t>Масажний ролик</t>
  </si>
  <si>
    <t>Степ -платформа</t>
  </si>
  <si>
    <t>Масажний овал ролик</t>
  </si>
  <si>
    <t>Жгут силовий</t>
  </si>
  <si>
    <t>М"яч гумовий ф/5</t>
  </si>
  <si>
    <t>Нудли</t>
  </si>
  <si>
    <t>Гантелі по 1кг</t>
  </si>
  <si>
    <t>Настінний ліктьовий дозатор Дермадоз1л</t>
  </si>
  <si>
    <t>Фломастери ароматизовані</t>
  </si>
  <si>
    <t>Підставка для канцтоварів</t>
  </si>
  <si>
    <t>Резинка для волосся</t>
  </si>
  <si>
    <t>Гра настільна 3в1 Шахи</t>
  </si>
  <si>
    <t>Набір дроту</t>
  </si>
  <si>
    <t>Набір олівців</t>
  </si>
  <si>
    <t>Набір прищепок</t>
  </si>
  <si>
    <t>Пазл дитячий</t>
  </si>
  <si>
    <t>Маса вязка</t>
  </si>
  <si>
    <t>Набор настільний теніс ТО 104 ( 2 рокетки +3 м"яча)</t>
  </si>
  <si>
    <t>Гантель 2 штуки (3кг)</t>
  </si>
  <si>
    <t>Гантель 2 штуки (2кг)</t>
  </si>
  <si>
    <t>Щит дитячий для закритих приміщень з кільцем та сіткою</t>
  </si>
  <si>
    <t>Напівсфера помаранчева ( УКТ ЗЕД9506919000)</t>
  </si>
  <si>
    <t>Напівсфера балансувальна  D=16,h=9</t>
  </si>
  <si>
    <t>Бандаж на гомілково-ступневий суглоб при відвисаючій стопі</t>
  </si>
  <si>
    <t>Бандаж"Деротаційний"</t>
  </si>
  <si>
    <t>Реабілітаційний прилад для верхніх кінцівок</t>
  </si>
  <si>
    <t>Еспандер плечовий 5-ти жгутовий</t>
  </si>
  <si>
    <t>Обладнання спортивне кільце гімнастичне д-17,5 см</t>
  </si>
  <si>
    <t>Обладнання спортивне кільце гімнастичне д-26см, 30см</t>
  </si>
  <si>
    <t>Еспандер латеральний амортизатор для ніг, нагрузка 26 кг</t>
  </si>
  <si>
    <t>Фітнес утягувач манжети 2*2кг для ніг нейлон</t>
  </si>
  <si>
    <t>Фітнес утягувач манжети 2*2кг з фіксатором з наповнювачемметалеві шарики</t>
  </si>
  <si>
    <t>Еспандер джгут еластичний 30*3 мм</t>
  </si>
  <si>
    <t>Пляжний м"яч надувний д-46 см</t>
  </si>
  <si>
    <t>Пляж нудли І-122*6 4 см</t>
  </si>
  <si>
    <t>Пляж м"яч надувний д-46 см</t>
  </si>
  <si>
    <t>Еспандер трубчатий з карабіном 5,5* 12,5  1200мм</t>
  </si>
  <si>
    <t>Еспандер трубчатий з карабіном 6*13 1200 мм</t>
  </si>
  <si>
    <t>Фітнес ролер для ноги д-15 см 30 см</t>
  </si>
  <si>
    <t>Еспандер трубчатий з карабіном *14 1200мм</t>
  </si>
  <si>
    <t>Валік Ляпко універсальний 09.2021</t>
  </si>
  <si>
    <t>Масажер кільце для ноги</t>
  </si>
  <si>
    <t>Набір для ерготерапії</t>
  </si>
  <si>
    <t>Степплатформа</t>
  </si>
  <si>
    <t>Палиця гімнастична</t>
  </si>
  <si>
    <t>Йогамат толщ. 4мм</t>
  </si>
  <si>
    <t>Тренажер для бокса</t>
  </si>
  <si>
    <t>Кистьовий еспандер</t>
  </si>
  <si>
    <t>Насос для м"яча + Голка для м"яча</t>
  </si>
  <si>
    <t>Електро подовжувач</t>
  </si>
  <si>
    <t>Мийка нова 3 шт нержавіюча</t>
  </si>
  <si>
    <t>Мойка переносна</t>
  </si>
  <si>
    <t>Чашка керамічна</t>
  </si>
  <si>
    <t>Бак пластмасовий</t>
  </si>
  <si>
    <t>Відро-кастрюля</t>
  </si>
  <si>
    <t>Граблі віїрні</t>
  </si>
  <si>
    <t>Линт 7 т</t>
  </si>
  <si>
    <t>Ложка столова</t>
  </si>
  <si>
    <t>Мітла з совком</t>
  </si>
  <si>
    <t>Полка нержав.</t>
  </si>
  <si>
    <t xml:space="preserve">Половник </t>
  </si>
  <si>
    <t>Совок+щітка для столу</t>
  </si>
  <si>
    <t>Стакан 200 мл</t>
  </si>
  <si>
    <t>Тарілка мілка</t>
  </si>
  <si>
    <t>Щипці кухонні</t>
  </si>
  <si>
    <t>Пломбіратор (без гравір)</t>
  </si>
  <si>
    <t>Приєднувальний комплект до водяних лічильників "Baylan" TK-5S Ду40</t>
  </si>
  <si>
    <t>Манометр ДМ 05-МП-ЗУ 100 (16 кг/см2)-1,6 Мпа</t>
  </si>
  <si>
    <t>Стенд (план-схема)</t>
  </si>
  <si>
    <t>Термометр ТТЖ-М вик.1 П 5(0+150 гр)-2-160/103</t>
  </si>
  <si>
    <t>Шпатель</t>
  </si>
  <si>
    <t>Машинка затірочна 09.14</t>
  </si>
  <si>
    <t>Ножниці по металу 09/14</t>
  </si>
  <si>
    <t>Пласкогубці 09.14</t>
  </si>
  <si>
    <t>Отвіс 09.14</t>
  </si>
  <si>
    <t xml:space="preserve">Шпатель деревяний стерильний </t>
  </si>
  <si>
    <t>Тест на алкоголь , ALC-S11</t>
  </si>
  <si>
    <t>Замок навісний</t>
  </si>
  <si>
    <t>Набір ключів Intertool</t>
  </si>
  <si>
    <t>Аварійний знак</t>
  </si>
  <si>
    <t>Набор головок</t>
  </si>
  <si>
    <t>Килимки</t>
  </si>
  <si>
    <t>Сікатор</t>
  </si>
  <si>
    <t>Фонарик</t>
  </si>
  <si>
    <t>Каністра 20л</t>
  </si>
  <si>
    <t>Лобзік для робіт по дереву</t>
  </si>
  <si>
    <t>Бокорізи універсальні</t>
  </si>
  <si>
    <t>Продовжувач 5 м</t>
  </si>
  <si>
    <t>Дозатор для рідкого мила 0,5л</t>
  </si>
  <si>
    <t>Затискач Хелстід-Москіт пр.125 мм</t>
  </si>
  <si>
    <t xml:space="preserve">Контейнер </t>
  </si>
  <si>
    <t>Контейнер пластиковий</t>
  </si>
  <si>
    <t>Кантор електричний 03.2021</t>
  </si>
  <si>
    <t>Мензурка з градуир.</t>
  </si>
  <si>
    <t xml:space="preserve">Ножниці </t>
  </si>
  <si>
    <t>Судок пластиковий</t>
  </si>
  <si>
    <t>Термометр скляний ТС-7-М1 исп 6(-30+30)-холод</t>
  </si>
  <si>
    <t>Щітка</t>
  </si>
  <si>
    <t>Класифікатор</t>
  </si>
  <si>
    <t xml:space="preserve">Джгут еластичний для пережимання вени </t>
  </si>
  <si>
    <t>Лоток емалірований</t>
  </si>
  <si>
    <t>Лоток ниркоподібний емальований</t>
  </si>
  <si>
    <t>Термометр електронний МТ-3001</t>
  </si>
  <si>
    <t>Фартук клейончатий.</t>
  </si>
  <si>
    <t>Формуляр</t>
  </si>
  <si>
    <t>Шолом для знімання РЕГ, з електродами</t>
  </si>
  <si>
    <t>Кабель для РВГ</t>
  </si>
  <si>
    <t>Відведення для РВГ (2 електро-да типу "рулетка"3-х ланкова, провід, роз"єм"</t>
  </si>
  <si>
    <t>Журнал реєстр.вхідн.кореспонд.</t>
  </si>
  <si>
    <t>Горшок для квітів</t>
  </si>
  <si>
    <t xml:space="preserve">Комплекти (постіль) </t>
  </si>
  <si>
    <t xml:space="preserve">Цифрова приставка Т-2 Eurosky ES-14 </t>
  </si>
  <si>
    <t xml:space="preserve">Антена кімнатна" Хвиля" без підсилювача </t>
  </si>
  <si>
    <t xml:space="preserve">Покривала гобеленові </t>
  </si>
  <si>
    <t xml:space="preserve">Тюль 5 м </t>
  </si>
  <si>
    <t xml:space="preserve">Штори 4 м </t>
  </si>
  <si>
    <t xml:space="preserve">Чашка </t>
  </si>
  <si>
    <t xml:space="preserve">Комплекти постільної білизни </t>
  </si>
  <si>
    <t xml:space="preserve">Подушка ARDA290 </t>
  </si>
  <si>
    <t>Подушки</t>
  </si>
  <si>
    <t xml:space="preserve">Граблі </t>
  </si>
  <si>
    <t xml:space="preserve">Корзина для паперу </t>
  </si>
  <si>
    <t>Лоток для приборів</t>
  </si>
  <si>
    <t xml:space="preserve">Тарілка супова </t>
  </si>
  <si>
    <t xml:space="preserve">Тарілка обідня </t>
  </si>
  <si>
    <t xml:space="preserve">Тарілка десертна </t>
  </si>
  <si>
    <t xml:space="preserve">Ствол пожежний  РС-50 </t>
  </si>
  <si>
    <t xml:space="preserve">Довідник лікарських засобів </t>
  </si>
  <si>
    <t xml:space="preserve">Подушки  АРДА </t>
  </si>
  <si>
    <t xml:space="preserve">Тюль 4м </t>
  </si>
  <si>
    <t xml:space="preserve">Штора </t>
  </si>
  <si>
    <t xml:space="preserve">Електрочайник Satori SGK-4101-RD </t>
  </si>
  <si>
    <t xml:space="preserve">Граблі металеві </t>
  </si>
  <si>
    <t xml:space="preserve">Державний формуляр лікарських засобів </t>
  </si>
  <si>
    <t xml:space="preserve">Мітла євро </t>
  </si>
  <si>
    <t xml:space="preserve">Прапор України </t>
  </si>
  <si>
    <t>Комплект рушників(баня+облич.)</t>
  </si>
  <si>
    <t>Підставка для квітів</t>
  </si>
  <si>
    <t xml:space="preserve">Годинник пісочний </t>
  </si>
  <si>
    <t xml:space="preserve">Електрод капля </t>
  </si>
  <si>
    <t>Електрод гребінцевий</t>
  </si>
  <si>
    <t xml:space="preserve">Електрод шийний </t>
  </si>
  <si>
    <t xml:space="preserve">Електрод точковий </t>
  </si>
  <si>
    <t xml:space="preserve">Електрод рогатка </t>
  </si>
  <si>
    <t xml:space="preserve">Секундомір </t>
  </si>
  <si>
    <t xml:space="preserve">Захисні окуляри </t>
  </si>
  <si>
    <t>Жилет рятувальний</t>
  </si>
  <si>
    <t xml:space="preserve">Пляж нарукавники </t>
  </si>
  <si>
    <t xml:space="preserve">Ремені медичні </t>
  </si>
  <si>
    <t>Ремені медичні</t>
  </si>
  <si>
    <t xml:space="preserve">Термометр електр.МТ-418-ВС  </t>
  </si>
  <si>
    <t xml:space="preserve">Диск " Грація" </t>
  </si>
  <si>
    <t xml:space="preserve">Набір еспандерів з петлями </t>
  </si>
  <si>
    <t>М"яч сувенірний</t>
  </si>
  <si>
    <t xml:space="preserve">Гантелі  1кг  </t>
  </si>
  <si>
    <t xml:space="preserve">Гантелі 0,5 кг </t>
  </si>
  <si>
    <t xml:space="preserve">Набор еспандерів для ніг </t>
  </si>
  <si>
    <t>Мензурка мірна 100 мл медична з повіркою</t>
  </si>
  <si>
    <t xml:space="preserve">Термометр електронний </t>
  </si>
  <si>
    <t>Резонатор ЭНУ 12-293 до апарату Іскра-1</t>
  </si>
  <si>
    <t xml:space="preserve">Ширма ШП-3 тканинка </t>
  </si>
  <si>
    <t xml:space="preserve">Еспандер кільце </t>
  </si>
  <si>
    <t>М"яч масажний</t>
  </si>
  <si>
    <t xml:space="preserve">М"яч масажний </t>
  </si>
  <si>
    <t xml:space="preserve">М"яч настінний тенісний </t>
  </si>
  <si>
    <t xml:space="preserve">М"яч баскетбольний </t>
  </si>
  <si>
    <t xml:space="preserve">Масажний ролік </t>
  </si>
  <si>
    <t xml:space="preserve">Джгут 2,5 м </t>
  </si>
  <si>
    <t xml:space="preserve">Рол масажний </t>
  </si>
  <si>
    <t xml:space="preserve">Утягувач 2*1 кг </t>
  </si>
  <si>
    <t xml:space="preserve">Утягувач 2*1,5 кг </t>
  </si>
  <si>
    <t xml:space="preserve">Утягувач 1 кг </t>
  </si>
  <si>
    <t xml:space="preserve">Палка гімнастична </t>
  </si>
  <si>
    <t xml:space="preserve">Балансувальна подушка </t>
  </si>
  <si>
    <t xml:space="preserve">Милиця з опорою під лікоть 200915 HER DEGEN </t>
  </si>
  <si>
    <t xml:space="preserve">Милиця з опорою під лікоть 200916 HER DEGEN </t>
  </si>
  <si>
    <t xml:space="preserve">Пояс для підіймання людини, що знаходиться в інвалідному візку </t>
  </si>
  <si>
    <t xml:space="preserve">Вимірювач  артеріального тиску автоматичний LONGEVITA ( укт зед 9019200000) </t>
  </si>
  <si>
    <t>Тренажерні петлі</t>
  </si>
  <si>
    <t xml:space="preserve">Швабра-полотер </t>
  </si>
  <si>
    <t xml:space="preserve">Вилка десертна </t>
  </si>
  <si>
    <t>Відро пластикове</t>
  </si>
  <si>
    <t>Миска 25 л</t>
  </si>
  <si>
    <t>Мірна кружка</t>
  </si>
  <si>
    <t xml:space="preserve">Стакан гранчак </t>
  </si>
  <si>
    <t xml:space="preserve">Стакани гранчаки </t>
  </si>
  <si>
    <t xml:space="preserve">Сільнички </t>
  </si>
  <si>
    <t xml:space="preserve">Тарілка мілка </t>
  </si>
  <si>
    <t>Тарілка глибока</t>
  </si>
  <si>
    <t xml:space="preserve">Тарілка глибока </t>
  </si>
  <si>
    <t xml:space="preserve">Чайник </t>
  </si>
  <si>
    <t>Чашка 200мл</t>
  </si>
  <si>
    <t>Кастрюля нержавій. 6л</t>
  </si>
  <si>
    <t>Відро педальне 6л.</t>
  </si>
  <si>
    <t>Відро педальне 9л.</t>
  </si>
  <si>
    <t>Швабра "моп"</t>
  </si>
  <si>
    <t>Контейнер харчовий</t>
  </si>
  <si>
    <t>Ніж кухонний великий</t>
  </si>
  <si>
    <t>Дошка кухонна</t>
  </si>
  <si>
    <t xml:space="preserve">Праска </t>
  </si>
  <si>
    <t xml:space="preserve">Прасувальна дошка </t>
  </si>
  <si>
    <t xml:space="preserve">Манометр 100мм/кл 1,5(16кг/см2)0-1,6МПа/G1/2" </t>
  </si>
  <si>
    <t>Пістолєт для силікону</t>
  </si>
  <si>
    <t xml:space="preserve">Викрутка </t>
  </si>
  <si>
    <t xml:space="preserve">Світильник ручний </t>
  </si>
  <si>
    <t>Ключ шестигранний</t>
  </si>
  <si>
    <t xml:space="preserve">Жилет дорожній </t>
  </si>
  <si>
    <t>Ключ 10*8</t>
  </si>
  <si>
    <t>Фонарик на лоб</t>
  </si>
  <si>
    <t>Викрутка індикатор</t>
  </si>
  <si>
    <t xml:space="preserve">Бікс КСК-3 медичний </t>
  </si>
  <si>
    <t xml:space="preserve">Пінцет П-А </t>
  </si>
  <si>
    <t>Термометр водяний</t>
  </si>
  <si>
    <t xml:space="preserve">Мензурка мірна 100 мл медична з повіркою </t>
  </si>
  <si>
    <t xml:space="preserve">Штамп </t>
  </si>
  <si>
    <t xml:space="preserve">Опромінювач бакт.побутовий ОВВ-15Р-OZONE </t>
  </si>
  <si>
    <t xml:space="preserve">Штатив  ШТ-1 </t>
  </si>
  <si>
    <t xml:space="preserve">Подушка штемпельна </t>
  </si>
  <si>
    <t>Милиця підпахова" NOVA", алюмінієва, висотою 112-132 см</t>
  </si>
  <si>
    <t xml:space="preserve">Печатка </t>
  </si>
  <si>
    <t>Горщик для квітів</t>
  </si>
  <si>
    <t>Вікномийка</t>
  </si>
  <si>
    <t>Граблі веєрні</t>
  </si>
  <si>
    <t>Граблі віїрні з черенком</t>
  </si>
  <si>
    <t>Килимок кольоровий рифлений</t>
  </si>
  <si>
    <t>Мережевий фільтр</t>
  </si>
  <si>
    <t>Ножниці канцелярські</t>
  </si>
  <si>
    <t>Нитки кручені (штори)</t>
  </si>
  <si>
    <t>Полотер</t>
  </si>
  <si>
    <t>Подовжувач ел 3 м</t>
  </si>
  <si>
    <t>Подовжувач євро</t>
  </si>
  <si>
    <t>Совок з мітл.</t>
  </si>
  <si>
    <t>Ствол пожежний РС-50 КМБ</t>
  </si>
  <si>
    <t>Стійка для паперів</t>
  </si>
  <si>
    <t>Тремпеля</t>
  </si>
  <si>
    <t>Швабра-полотер</t>
  </si>
  <si>
    <t>Відро з пласт.кришк.</t>
  </si>
  <si>
    <t>Електро подовжувач 5 м</t>
  </si>
  <si>
    <t>Килимок гумовий</t>
  </si>
  <si>
    <t>Нитки</t>
  </si>
  <si>
    <t>Переноска з розеткою</t>
  </si>
  <si>
    <t>Переноска колодка</t>
  </si>
  <si>
    <t>Провод 15 м</t>
  </si>
  <si>
    <t>Продовжувач 5 m</t>
  </si>
  <si>
    <t>Стакани</t>
  </si>
  <si>
    <t>Ствол пожежний РС-50</t>
  </si>
  <si>
    <t>Табурет пласт.</t>
  </si>
  <si>
    <t xml:space="preserve">Тремпель </t>
  </si>
  <si>
    <t>Швабра 10/14</t>
  </si>
  <si>
    <t>Шланг поливочный</t>
  </si>
  <si>
    <t>Штора для ван б/у</t>
  </si>
  <si>
    <t>Шторка</t>
  </si>
  <si>
    <t>Щітка з довг.ручкою</t>
  </si>
  <si>
    <t>Електро подовжувач 4,5 м</t>
  </si>
  <si>
    <t>Шторка для ванни</t>
  </si>
  <si>
    <t>Подовжувач 3 м</t>
  </si>
  <si>
    <t>Вазони</t>
  </si>
  <si>
    <t>Ваза-акваріум</t>
  </si>
  <si>
    <t>Відра різні</t>
  </si>
  <si>
    <t>Горщик керамічний</t>
  </si>
  <si>
    <t>Горщик балконний</t>
  </si>
  <si>
    <t>Граблі пластмасові червоні</t>
  </si>
  <si>
    <t>Дзеркало подвійне</t>
  </si>
  <si>
    <t>Прожектор вулиця</t>
  </si>
  <si>
    <t>Корзина</t>
  </si>
  <si>
    <t>Ковшик пластиковий</t>
  </si>
  <si>
    <t>Контейнер пласт</t>
  </si>
  <si>
    <t>Емкість 50 л</t>
  </si>
  <si>
    <t>Комутатор 8 порт</t>
  </si>
  <si>
    <t xml:space="preserve">Мітла  </t>
  </si>
  <si>
    <t>Ножиці канц.</t>
  </si>
  <si>
    <t>Норм.док.по фізиітер.</t>
  </si>
  <si>
    <t>Набор стаканів.</t>
  </si>
  <si>
    <t>Печатка 02/20</t>
  </si>
  <si>
    <t>Світильник настільний TF-01 Delux</t>
  </si>
  <si>
    <t>Судок з кришкою</t>
  </si>
  <si>
    <t>Совок+щітка</t>
  </si>
  <si>
    <t>Фляга 30 л</t>
  </si>
  <si>
    <t>Рукав пожежний Д-51 3 2-ма гайками ГРН-50,20м</t>
  </si>
  <si>
    <t>Ствол РС-50(ал)</t>
  </si>
  <si>
    <t xml:space="preserve">Диск бітумний </t>
  </si>
  <si>
    <t>Совок +щітка з дл.р.</t>
  </si>
  <si>
    <t>Ножниці</t>
  </si>
  <si>
    <t>Судок пласт. 1,5л.</t>
  </si>
  <si>
    <t>Судок пласт.1,2л.</t>
  </si>
  <si>
    <t>Відро пластмасове</t>
  </si>
  <si>
    <t>Урна</t>
  </si>
  <si>
    <t>Стримянка №5</t>
  </si>
  <si>
    <t>Колонки GEMIX TF-5</t>
  </si>
  <si>
    <t>Адресний покажчик світловідбивний№1014 60*20</t>
  </si>
  <si>
    <t>Вішалка нерж.</t>
  </si>
  <si>
    <t>Вивіска фасадна №319 60*40</t>
  </si>
  <si>
    <t>Граблі пластмасові</t>
  </si>
  <si>
    <t>Брезент</t>
  </si>
  <si>
    <t>Відро с плав кришкою</t>
  </si>
  <si>
    <t>Ємкість пл.</t>
  </si>
  <si>
    <t>Рукав д.51 з гайками та стволом</t>
  </si>
  <si>
    <t>Кастрюля ем.</t>
  </si>
  <si>
    <t>Кастрюля алюм.</t>
  </si>
  <si>
    <t>Кашпо</t>
  </si>
  <si>
    <t>Контейнер пл.</t>
  </si>
  <si>
    <t>Кружка пласт</t>
  </si>
  <si>
    <t>Лоток для паперів</t>
  </si>
  <si>
    <t>Совок з віником</t>
  </si>
  <si>
    <t>Судок з кришкою.</t>
  </si>
  <si>
    <t>Судочки</t>
  </si>
  <si>
    <t>Сушка для білизни</t>
  </si>
  <si>
    <t>Стойка для паперів</t>
  </si>
  <si>
    <t>Сушарка</t>
  </si>
  <si>
    <t>Мобільний телефон ERGO F184 Respect Dual Sim (black)</t>
  </si>
  <si>
    <t>Стартовий пакет Київстар "Максимальний безлім"</t>
  </si>
  <si>
    <t>Щітка з дл.р.+сов.</t>
  </si>
  <si>
    <t>Емність 23л пластикова з кришкою</t>
  </si>
  <si>
    <t>Стенд для розміщення інформаційних матеріалів 2,0-1,2 м</t>
  </si>
  <si>
    <t>Маніпулятор оптичний Maxxter Mc -107  Фасхутдінова)(мишка)</t>
  </si>
  <si>
    <t>Акустика(колонки)</t>
  </si>
  <si>
    <t>Чохли на крісла</t>
  </si>
  <si>
    <t>Прищепка</t>
  </si>
  <si>
    <t>Чохли на стільці</t>
  </si>
  <si>
    <t>Мітла</t>
  </si>
  <si>
    <t>Мітла з ручкою</t>
  </si>
  <si>
    <t>Карниз круглий</t>
  </si>
  <si>
    <t>Граблі віял. З черенками</t>
  </si>
  <si>
    <t>Ствол пожежний РС-50КМБ</t>
  </si>
  <si>
    <t>Щітка для підлоги</t>
  </si>
  <si>
    <t>Кронштейн д/мікрохв.</t>
  </si>
  <si>
    <t>Відро з кришкою</t>
  </si>
  <si>
    <t>Катридж hp-36а</t>
  </si>
  <si>
    <t>Килимове покриття</t>
  </si>
  <si>
    <t>Лед лампа Біон</t>
  </si>
  <si>
    <t>Лед лампа Леброн</t>
  </si>
  <si>
    <t>Відро пластмасове 09.2021</t>
  </si>
  <si>
    <t xml:space="preserve">Гірлянда світлодіодна, 5 м мультиколор </t>
  </si>
  <si>
    <t>Зарядний пристрій до телефона</t>
  </si>
  <si>
    <t>Мобільний телефон FLY Ezzy9 (black)</t>
  </si>
  <si>
    <t>Автомат</t>
  </si>
  <si>
    <t>Бікроеласт 15 мкв 4,0 рул</t>
  </si>
  <si>
    <t>Відро під швабру</t>
  </si>
  <si>
    <t>Дсп</t>
  </si>
  <si>
    <t>Ексцентрик</t>
  </si>
  <si>
    <t xml:space="preserve">Датер </t>
  </si>
  <si>
    <t xml:space="preserve">Графин </t>
  </si>
  <si>
    <t xml:space="preserve">Кондиціонер(по ремонту ФТВ) </t>
  </si>
  <si>
    <t xml:space="preserve">Судочки </t>
  </si>
  <si>
    <t>Тарілка десертна</t>
  </si>
  <si>
    <t xml:space="preserve">Термометр </t>
  </si>
  <si>
    <t>Ящик пластиковий</t>
  </si>
  <si>
    <t>Лопата  снігова</t>
  </si>
  <si>
    <t>Совок</t>
  </si>
  <si>
    <t xml:space="preserve">Відро педальне 7 л </t>
  </si>
  <si>
    <t>Часи</t>
  </si>
  <si>
    <t>Фен</t>
  </si>
  <si>
    <t xml:space="preserve">Мобільний телефон Nokia105 </t>
  </si>
  <si>
    <t xml:space="preserve">Чохли на крісла </t>
  </si>
  <si>
    <t>Пульт для телевізора</t>
  </si>
  <si>
    <t>Піднос прямокутний</t>
  </si>
  <si>
    <t>Салатник</t>
  </si>
  <si>
    <t xml:space="preserve">Тарілка склокераміка </t>
  </si>
  <si>
    <t xml:space="preserve">Вилка </t>
  </si>
  <si>
    <t xml:space="preserve">Чайна ложка </t>
  </si>
  <si>
    <t>Чашка</t>
  </si>
  <si>
    <t>Бойлєр</t>
  </si>
  <si>
    <t xml:space="preserve">Бейдж </t>
  </si>
  <si>
    <t xml:space="preserve">Відро з кришкою 5л </t>
  </si>
  <si>
    <t xml:space="preserve">Граблі пластмасові </t>
  </si>
  <si>
    <t xml:space="preserve">Гирлянда </t>
  </si>
  <si>
    <t xml:space="preserve">Жалюзі вертикальні Line </t>
  </si>
  <si>
    <t xml:space="preserve">Засобів випуск 8т </t>
  </si>
  <si>
    <t xml:space="preserve">Запаска моп </t>
  </si>
  <si>
    <t xml:space="preserve">Контейнер 7 л </t>
  </si>
  <si>
    <t xml:space="preserve">Кружка емалир. </t>
  </si>
  <si>
    <t>Маніпулятор безпровідний LOGITECH B 170</t>
  </si>
  <si>
    <t>Маніпулятор А4 Тесh OP-530NU V-Track USB</t>
  </si>
  <si>
    <t xml:space="preserve">Поливалка </t>
  </si>
  <si>
    <t xml:space="preserve">Підставка для квітів </t>
  </si>
  <si>
    <t xml:space="preserve">Ствол пожежний </t>
  </si>
  <si>
    <t xml:space="preserve">Стакани </t>
  </si>
  <si>
    <t xml:space="preserve">Швабра моп  </t>
  </si>
  <si>
    <t>Штори лляні коричневі</t>
  </si>
  <si>
    <t>Штори лляні сірі (по ремонту)</t>
  </si>
  <si>
    <t>Штори на липучках коричневі ( по ремонту)</t>
  </si>
  <si>
    <t>Штори шовк коричневіі (по ремонту)</t>
  </si>
  <si>
    <t>Довідник лікарських засобів</t>
  </si>
  <si>
    <t xml:space="preserve">Підставка під квіти </t>
  </si>
  <si>
    <t xml:space="preserve">Стяжки до кравчучки </t>
  </si>
  <si>
    <t xml:space="preserve">Жалюзі вертикальні </t>
  </si>
  <si>
    <t>Кравчучка</t>
  </si>
  <si>
    <t>Миска пластикова</t>
  </si>
  <si>
    <t>Антена " Волна" ДВД-Т-2</t>
  </si>
  <si>
    <t>Антена</t>
  </si>
  <si>
    <t>Вилка</t>
  </si>
  <si>
    <t>Рушник 124 мм</t>
  </si>
  <si>
    <t>Рушник 249 мм</t>
  </si>
  <si>
    <t>Рушник 140 мм</t>
  </si>
  <si>
    <t>Рушник70* 140 мм)</t>
  </si>
  <si>
    <t>Чохол на диван-крісло</t>
  </si>
  <si>
    <t>Подушка ARDA290</t>
  </si>
  <si>
    <t xml:space="preserve">Підставка металева для квітів </t>
  </si>
  <si>
    <t xml:space="preserve">Тумба ТД-32 дуб </t>
  </si>
  <si>
    <t xml:space="preserve">Піднос прямокутний </t>
  </si>
  <si>
    <t>Антена MYSTERY MANT-30 tv</t>
  </si>
  <si>
    <t xml:space="preserve">Контейнер унів.7 л </t>
  </si>
  <si>
    <t>Посібник для лікаря</t>
  </si>
  <si>
    <t>Бачок пластиковий</t>
  </si>
  <si>
    <t xml:space="preserve">Електропатрон </t>
  </si>
  <si>
    <t>Електропробки</t>
  </si>
  <si>
    <t>Жилет монтажний</t>
  </si>
  <si>
    <t>Кабель ШТЛП-4 телеф</t>
  </si>
  <si>
    <t>Алюм.проф/одн.гл. Пр. 28мм*0,9м, декор.венге світл.</t>
  </si>
  <si>
    <t>Плінтус King Floor 70 Дуб Леонардо (20,8*70*2500мм)</t>
  </si>
  <si>
    <t>Кип"ятильник</t>
  </si>
  <si>
    <t>Кришка д/унітаза</t>
  </si>
  <si>
    <t>Лампа денного світла</t>
  </si>
  <si>
    <t>Мишеловка</t>
  </si>
  <si>
    <t>Мойка б/у с пищебл</t>
  </si>
  <si>
    <t xml:space="preserve">Муфта </t>
  </si>
  <si>
    <t>Муфта екопласт</t>
  </si>
  <si>
    <t>Нитка капронова</t>
  </si>
  <si>
    <t>Паяльник газовий</t>
  </si>
  <si>
    <t>Папір для вікон</t>
  </si>
  <si>
    <t>Патрон керамічний</t>
  </si>
  <si>
    <t>Плащ</t>
  </si>
  <si>
    <t>Плівка прозора</t>
  </si>
  <si>
    <t>Плінтус  2,5 м</t>
  </si>
  <si>
    <t>Праймер 10 л</t>
  </si>
  <si>
    <t>Предохранители</t>
  </si>
  <si>
    <t>Пробка автомат</t>
  </si>
  <si>
    <t>Пружина</t>
  </si>
  <si>
    <t>Раковина б/у</t>
  </si>
  <si>
    <t>Распылитель д\пылесоса</t>
  </si>
  <si>
    <t>Ревизия Q 100</t>
  </si>
  <si>
    <t>Ручка для швабри</t>
  </si>
  <si>
    <t>Світильник-к 1714 білий плоский</t>
  </si>
  <si>
    <t>Стартєра</t>
  </si>
  <si>
    <t>Стекло узорчатое</t>
  </si>
  <si>
    <t>Стекло цветное</t>
  </si>
  <si>
    <t>Стеклоблоки</t>
  </si>
  <si>
    <t>Стеклоплитка</t>
  </si>
  <si>
    <t>Степлєр для силікона</t>
  </si>
  <si>
    <t>Техпластина</t>
  </si>
  <si>
    <t>Тройник</t>
  </si>
  <si>
    <t>Труба 100 Ø</t>
  </si>
  <si>
    <t>Труба 150 Ø</t>
  </si>
  <si>
    <t>Труба 160 Ø</t>
  </si>
  <si>
    <t>Труба 15 Ø, 25,20</t>
  </si>
  <si>
    <t>Труба 44 Ø</t>
  </si>
  <si>
    <t>Труба екопласт</t>
  </si>
  <si>
    <t>Угол</t>
  </si>
  <si>
    <t>Угол МДФ() дарствен)</t>
  </si>
  <si>
    <t>Утеплювач</t>
  </si>
  <si>
    <t>Фарба біла 0,9 кг</t>
  </si>
  <si>
    <t>Фарба вишнева 2,8 кг</t>
  </si>
  <si>
    <t>Фарба блакитна 2,8 кг</t>
  </si>
  <si>
    <t>Фарба жовта 0,9</t>
  </si>
  <si>
    <t>Фарба коричнева 0,9 кг</t>
  </si>
  <si>
    <t>Фарба темно-коричнева 2,8 кг</t>
  </si>
  <si>
    <t>Фарба червона 0,9 кг</t>
  </si>
  <si>
    <t>Фарба чорна 0,9 кг</t>
  </si>
  <si>
    <t>Фарба чорна 2,8 кг</t>
  </si>
  <si>
    <t>Хомут</t>
  </si>
  <si>
    <t>Цепь</t>
  </si>
  <si>
    <t>Цифри</t>
  </si>
  <si>
    <t>Черенок</t>
  </si>
  <si>
    <t xml:space="preserve">Швабра </t>
  </si>
  <si>
    <t>Швелер №16</t>
  </si>
  <si>
    <t>Шифер</t>
  </si>
  <si>
    <t>Тактильна плитка попереджуюча ПТ02(конус)</t>
  </si>
  <si>
    <t>Болт М16/80</t>
  </si>
  <si>
    <t>Муфта 63 ЕК</t>
  </si>
  <si>
    <t>Кран шар.флянц.11с41пДу50/50 Ру1,6МПа</t>
  </si>
  <si>
    <t>Коліно 90*63</t>
  </si>
  <si>
    <t>Трійник 63</t>
  </si>
  <si>
    <t>Труба 63*8,6</t>
  </si>
  <si>
    <t>Труба 25</t>
  </si>
  <si>
    <t>Порошок пральний 300г</t>
  </si>
  <si>
    <t>Хомут "1"</t>
  </si>
  <si>
    <t>Фланець 65/10</t>
  </si>
  <si>
    <t>Фланець 50/10</t>
  </si>
  <si>
    <t>Табличка кабінетна 300*100</t>
  </si>
  <si>
    <t>Викрутка</t>
  </si>
  <si>
    <t xml:space="preserve">Лопата </t>
  </si>
  <si>
    <t>Швабра самоотж.</t>
  </si>
  <si>
    <t>Плакат на холсті</t>
  </si>
  <si>
    <t>Табличка кабінетна</t>
  </si>
  <si>
    <t>Зеркало 900*1400</t>
  </si>
  <si>
    <t>Панель МДФ</t>
  </si>
  <si>
    <t>Плитка облицовочна</t>
  </si>
  <si>
    <t xml:space="preserve">Жилет </t>
  </si>
  <si>
    <t>Лопата   штикова</t>
  </si>
  <si>
    <t>Стілець драбина</t>
  </si>
  <si>
    <t>Набір еспандерів</t>
  </si>
  <si>
    <t>Масажний овальний ролик 15*5 см</t>
  </si>
  <si>
    <t>Гратка "Домовент"</t>
  </si>
  <si>
    <t>вішалка для одягу</t>
  </si>
  <si>
    <t>Тюнер</t>
  </si>
  <si>
    <t>Відро оцинковане 10л</t>
  </si>
  <si>
    <t>Ємність 4л</t>
  </si>
  <si>
    <t>Ємність 5л</t>
  </si>
  <si>
    <t>Ємність 4 л 03/17</t>
  </si>
  <si>
    <t>Ємність 5 л 03/17</t>
  </si>
  <si>
    <t>Миска 10/15 пласт. 7 л</t>
  </si>
  <si>
    <t>Миска 10/15 пласт. 8 л</t>
  </si>
  <si>
    <t>Миска квадратна 5,л</t>
  </si>
  <si>
    <t>Миска металева 34см</t>
  </si>
  <si>
    <t>Миска металева 40см</t>
  </si>
  <si>
    <t>Миска пластмасова 24л</t>
  </si>
  <si>
    <t>Миска пластмасова 5л</t>
  </si>
  <si>
    <t>Миска 15 л</t>
  </si>
  <si>
    <t>Таз 14 л квадратний 39см*15 см221</t>
  </si>
  <si>
    <t>Таз 5 л 10/15</t>
  </si>
  <si>
    <t>Таз 9 л квадрат 24*13,5 см</t>
  </si>
  <si>
    <t>Хлібниця 08/15</t>
  </si>
  <si>
    <t>Манометр 100мм\кл 1.5</t>
  </si>
  <si>
    <t>Засіб д/чист.унітазу 750мл</t>
  </si>
  <si>
    <t>Засіб чистящий Чарівниця</t>
  </si>
  <si>
    <t>Засіб д/посуду 5л</t>
  </si>
  <si>
    <t>Мітла пластмасова</t>
  </si>
  <si>
    <t>Пласкогубці</t>
  </si>
  <si>
    <t>Відро пластмасове 11 л з кришкою</t>
  </si>
  <si>
    <t>Відро для сміття(педаль) 10 л 12/16</t>
  </si>
  <si>
    <t>Відро пластмасове 7 л з кришкою</t>
  </si>
  <si>
    <t>Судок пластмасовий. 5 л</t>
  </si>
  <si>
    <t>Таз квадратний 02/17 14 л</t>
  </si>
  <si>
    <t>EXTRA LED ЛАМПА А60 10W 4100k</t>
  </si>
  <si>
    <t>Таз 9 л квадрат 24*13,5 см 01.21р</t>
  </si>
  <si>
    <t xml:space="preserve">Ємність 4 л </t>
  </si>
  <si>
    <t>Ємність 5 л 03/20</t>
  </si>
  <si>
    <t>Піднос пластмасовий</t>
  </si>
  <si>
    <t>Конт. харчовий плас.5,0 07/16</t>
  </si>
  <si>
    <t>Ємність 0,8 л 03/17</t>
  </si>
  <si>
    <t>Відро пластмасове з кришкою</t>
  </si>
  <si>
    <t>Разом по рахунку 221</t>
  </si>
  <si>
    <t>Матеріал покрівельний</t>
  </si>
  <si>
    <t>Акумуляторна батарея</t>
  </si>
  <si>
    <t>Акумуляторний ліхтар</t>
  </si>
  <si>
    <t>Акумуляторний перфоратор</t>
  </si>
  <si>
    <t>Модуль для активної реабілітації з активним стельовим підйомником 6м</t>
  </si>
  <si>
    <t>Разом по рахунку 152</t>
  </si>
  <si>
    <t>Бідони молочні</t>
  </si>
  <si>
    <t>Бутиль полікарбонатний</t>
  </si>
  <si>
    <t>Разом по рахунку 204</t>
  </si>
  <si>
    <t>Автошина 175/70 R 13 БЦ-20</t>
  </si>
  <si>
    <t>Акумулятор ККБ-60</t>
  </si>
  <si>
    <t>Автошина 175/70 R13 Rosava БЦ-20</t>
  </si>
  <si>
    <t>Компресор "Ураган"</t>
  </si>
  <si>
    <t>Автошина 195/65 R15</t>
  </si>
  <si>
    <t>Акумулятор Centra60A (стандарт) ВАЗ2107</t>
  </si>
  <si>
    <t xml:space="preserve">Акумулятор 6 СЕ-62 Ан </t>
  </si>
  <si>
    <t xml:space="preserve">Зарядний пристрій 6/12 В, 4А LAVITA </t>
  </si>
  <si>
    <t>Рахунок 207 запасні частини</t>
  </si>
  <si>
    <t>Рахунок 204 тара</t>
  </si>
  <si>
    <t xml:space="preserve">Автошина 175/70 R13 </t>
  </si>
  <si>
    <t>Акумулятор Centra60A(стандарт)</t>
  </si>
  <si>
    <t>Автошини 175/70 R13</t>
  </si>
  <si>
    <t xml:space="preserve">Диски     </t>
  </si>
  <si>
    <t>Разом по рахунку 207</t>
  </si>
  <si>
    <t>Рахунок 331 грошові документи в національній валюті</t>
  </si>
  <si>
    <t>Квитанційні книжки</t>
  </si>
  <si>
    <t>Рецепти дорослі</t>
  </si>
  <si>
    <t xml:space="preserve">Разом по рахунку 331 </t>
  </si>
  <si>
    <t>Рахунок 151 капітальне будівництво</t>
  </si>
  <si>
    <t>Рахунок 152 придбання основних засобів</t>
  </si>
  <si>
    <t>Незавершені капітальні інвестиції</t>
  </si>
  <si>
    <t xml:space="preserve">Разом по рахунку 151 </t>
  </si>
  <si>
    <t xml:space="preserve">Ємність 5 л </t>
  </si>
  <si>
    <t>Разом по рахунку 101</t>
  </si>
  <si>
    <t>Рахунок 103  Будинки та споруди</t>
  </si>
  <si>
    <t xml:space="preserve">Разом по рахунку 106  </t>
  </si>
  <si>
    <t>Рахунок 108 Тварини та багаторічні насадження</t>
  </si>
  <si>
    <t>Рахунок 221 малоцінні та швидкозношувані предмети</t>
  </si>
  <si>
    <t>Рахунок 112 Малоцінні необоротні матеріальні активи</t>
  </si>
  <si>
    <t>Разом по рахунку 112</t>
  </si>
  <si>
    <t>Хомут стальний</t>
  </si>
  <si>
    <t>Рахунок 201 медикаменти</t>
  </si>
  <si>
    <t>амп</t>
  </si>
  <si>
    <t>фл</t>
  </si>
  <si>
    <t>таб</t>
  </si>
  <si>
    <t>капс</t>
  </si>
  <si>
    <t>амп.</t>
  </si>
  <si>
    <t>фл.</t>
  </si>
  <si>
    <t>мл</t>
  </si>
  <si>
    <t>таб.</t>
  </si>
  <si>
    <t>Моршинська ропа</t>
  </si>
  <si>
    <t>л</t>
  </si>
  <si>
    <t xml:space="preserve">Спекули </t>
  </si>
  <si>
    <t>пар</t>
  </si>
  <si>
    <t>Міхур для льоду</t>
  </si>
  <si>
    <t>Вата 100гр</t>
  </si>
  <si>
    <t>кг</t>
  </si>
  <si>
    <t>Півмаска FFP3</t>
  </si>
  <si>
    <t>Маска медична</t>
  </si>
  <si>
    <t>Нарукавники</t>
  </si>
  <si>
    <t>Щиток захисн.</t>
  </si>
  <si>
    <t xml:space="preserve">Лізоформін </t>
  </si>
  <si>
    <t>Бланідаз актив</t>
  </si>
  <si>
    <t>Дезмарк 300(1КГ)</t>
  </si>
  <si>
    <t>Септофан УНО Експрес</t>
  </si>
  <si>
    <t>Септофан КВІК 500,0</t>
  </si>
  <si>
    <t>КЛІН СТРІМ 1л</t>
  </si>
  <si>
    <t>Інструсеф дез</t>
  </si>
  <si>
    <t>л.</t>
  </si>
  <si>
    <t>Рукавички нітрилові</t>
  </si>
  <si>
    <t>Антитусин №10</t>
  </si>
  <si>
    <t>Ревмоксикам1%№5амп.</t>
  </si>
  <si>
    <t>Мелоксикам№5амп.</t>
  </si>
  <si>
    <t>Ципрофлоксацин 0,5№10амп.</t>
  </si>
  <si>
    <t>Анальгін 2мл 50% №10</t>
  </si>
  <si>
    <t>Кетолонг-Д 3% №10амп.</t>
  </si>
  <si>
    <t>Димедрол 1% №10амп.</t>
  </si>
  <si>
    <t>Ацетилсаліцилова к-та 0,5№10таб.</t>
  </si>
  <si>
    <t>Бісопрол 0,025 №50таб.</t>
  </si>
  <si>
    <t>Корвалол 25,0крап.</t>
  </si>
  <si>
    <t>Барбовал 25,0крап.</t>
  </si>
  <si>
    <t>Валідол 0,06  №10таб.</t>
  </si>
  <si>
    <t>Еналозид 0,01 №30таб.</t>
  </si>
  <si>
    <t>Фенігідин 0,01 №50таб.</t>
  </si>
  <si>
    <t>Папаверин 2% 2мл №10</t>
  </si>
  <si>
    <t>Нохшаверин-ОЗ2% 2,0№5амп.</t>
  </si>
  <si>
    <t>Дротаверин 0,04№20таб.</t>
  </si>
  <si>
    <t>Кордіамін 25% 2,0№10амп.</t>
  </si>
  <si>
    <t>Амінокапронова к-та 5% 100,0р-н.</t>
  </si>
  <si>
    <t>Вікасол 1% 1,0№10амп.</t>
  </si>
  <si>
    <t>Перикис водню3% 200,0</t>
  </si>
  <si>
    <t>Йод 5% 10,0р-н.</t>
  </si>
  <si>
    <t>Діамантовий зелений 1% 15,0р-н.</t>
  </si>
  <si>
    <t>Вугілля актив.0,25№10</t>
  </si>
  <si>
    <t>Аміак 10% 40,0р-н</t>
  </si>
  <si>
    <t>Сульфацил натрію  30% 10,0</t>
  </si>
  <si>
    <t>Назо-спрей 0,5мг/мл 15,0</t>
  </si>
  <si>
    <t>Стрептоцид 0,5 №10таб</t>
  </si>
  <si>
    <t>Цефтріаксон-БХФЗ 1г№1пор./фл.</t>
  </si>
  <si>
    <t>Парацетамол-Д 0,5№10таб.</t>
  </si>
  <si>
    <t>Магнію сульфат-Д 25%,10,0мл№10</t>
  </si>
  <si>
    <t>Індикатор стерильний132/20 внутр.</t>
  </si>
  <si>
    <t>Індикатор стерильний ІВС-132/20 зовн.</t>
  </si>
  <si>
    <t>кг/уп.</t>
  </si>
  <si>
    <t>Азопірамова проба Генезіс</t>
  </si>
  <si>
    <t>Щиток</t>
  </si>
  <si>
    <t>ДЕЗМАРК 1кг./300в банк./</t>
  </si>
  <si>
    <t>Хлор для басейну швидк.дії в 4кг-200таб./</t>
  </si>
  <si>
    <t xml:space="preserve">Півмаска захисна </t>
  </si>
  <si>
    <t>рул</t>
  </si>
  <si>
    <t>Медична п*явка</t>
  </si>
  <si>
    <t>Екстракт хвої натуральний 1000г</t>
  </si>
  <si>
    <t>Екстракт хвої натуральний 850мл/ 1000г</t>
  </si>
  <si>
    <t>скип.вана біла емул.250г</t>
  </si>
  <si>
    <t>Королівська ванна біла 500г</t>
  </si>
  <si>
    <t>Бішофіт концентрат</t>
  </si>
  <si>
    <t>Королівська ванна жовта 500г</t>
  </si>
  <si>
    <t>наб</t>
  </si>
  <si>
    <t>Скипидар біла емульсія 250г</t>
  </si>
  <si>
    <t>Магній актив Мінеральний конценрат д/в450г</t>
  </si>
  <si>
    <t>уп</t>
  </si>
  <si>
    <t>Септофан Уно Експрес 1000мл</t>
  </si>
  <si>
    <t>ДЕЗ МАРК 1кг(300шт)</t>
  </si>
  <si>
    <t xml:space="preserve">Хвоя каністра </t>
  </si>
  <si>
    <t>Клін стрім 1л</t>
  </si>
  <si>
    <t>Септофан УНО Експрес 1000мл з доз.</t>
  </si>
  <si>
    <t>Дезмарк 300- 1КГ</t>
  </si>
  <si>
    <t>Септофан КВІК 500мл  з розп.</t>
  </si>
  <si>
    <t>флак.</t>
  </si>
  <si>
    <t>Бісопрол №50</t>
  </si>
  <si>
    <t>табл.</t>
  </si>
  <si>
    <t>капс.</t>
  </si>
  <si>
    <t>апм</t>
  </si>
  <si>
    <t>Кетонал гель 2,5% по 50г</t>
  </si>
  <si>
    <t>туб.</t>
  </si>
  <si>
    <t>Лекадол Лонг таб.200/500мг №10</t>
  </si>
  <si>
    <t>Диклак гель 5% по 50г</t>
  </si>
  <si>
    <t>Диклак ID 150мг №100таб.</t>
  </si>
  <si>
    <t>Габапентин капс.300мг.№90</t>
  </si>
  <si>
    <t>Лірика 25мг №56таб.</t>
  </si>
  <si>
    <t>Прегабалін 100мг №30</t>
  </si>
  <si>
    <t>Прегабалін 50мг №100</t>
  </si>
  <si>
    <t>Антисептик 500мл</t>
  </si>
  <si>
    <t>Спирт етиловий ретифікований 1л</t>
  </si>
  <si>
    <t>Калій йодид 125мг</t>
  </si>
  <si>
    <t>м</t>
  </si>
  <si>
    <t>Сік яблучний</t>
  </si>
  <si>
    <t>Разом по рахунку 201</t>
  </si>
  <si>
    <t>Алсокам 1,5 №5</t>
  </si>
  <si>
    <t>Адреналін 0,1 1,0 №10</t>
  </si>
  <si>
    <t>Аміак 10% 40,0</t>
  </si>
  <si>
    <t>Амлодипін 10мг №30</t>
  </si>
  <si>
    <t>Амоксил №20</t>
  </si>
  <si>
    <t>Анальгін 50% 2,0 №10</t>
  </si>
  <si>
    <t>Апанрилін</t>
  </si>
  <si>
    <t>Аспаркам 10,0 №10</t>
  </si>
  <si>
    <t>Ацетилсаліцилова кислота</t>
  </si>
  <si>
    <t>Антраль</t>
  </si>
  <si>
    <t xml:space="preserve">Барбовал 25,0 мл </t>
  </si>
  <si>
    <t>Бісопрол №30</t>
  </si>
  <si>
    <t>Бетагістін</t>
  </si>
  <si>
    <t>Валідол</t>
  </si>
  <si>
    <t>Вінпоцетін</t>
  </si>
  <si>
    <t>Вода д/ін.</t>
  </si>
  <si>
    <t>Вугілля активоване</t>
  </si>
  <si>
    <t>Глутаргін</t>
  </si>
  <si>
    <t>Гидрохлортиазід</t>
  </si>
  <si>
    <t>Дексометазон</t>
  </si>
  <si>
    <t>Димедрол 1% 1,0 №10</t>
  </si>
  <si>
    <t>Діаліпон</t>
  </si>
  <si>
    <t>Диклофенак 2,5% 3,0 №5</t>
  </si>
  <si>
    <t>Еуфілін 2% 5,0</t>
  </si>
  <si>
    <t xml:space="preserve">Корвалол 25,0 мл </t>
  </si>
  <si>
    <t>Корглікон 0,06% 1,0 №10</t>
  </si>
  <si>
    <t xml:space="preserve">Клосарт 100 мг №90 </t>
  </si>
  <si>
    <t xml:space="preserve">Клосарт 50мг </t>
  </si>
  <si>
    <t>Лідокаїн 2% 2,0№10</t>
  </si>
  <si>
    <t>Лізину есенціат</t>
  </si>
  <si>
    <t>Магнію сульфат 25% 5,0 №10</t>
  </si>
  <si>
    <t>Метронідазол</t>
  </si>
  <si>
    <t>Натрію хлорид 200,0</t>
  </si>
  <si>
    <t>Натрію хлорид 100,0</t>
  </si>
  <si>
    <t>Нікомекс 50мг./5мл</t>
  </si>
  <si>
    <t>Небівал</t>
  </si>
  <si>
    <t>Нормовен</t>
  </si>
  <si>
    <t>Омепразол</t>
  </si>
  <si>
    <t>Папаверин 2% 2,0 №10</t>
  </si>
  <si>
    <t>Парацетамол</t>
  </si>
  <si>
    <t>Пентоксіфілін</t>
  </si>
  <si>
    <t>Перекис водню 200,0</t>
  </si>
  <si>
    <t>Пірацетам</t>
  </si>
  <si>
    <t>Пірідоксін вітамін В6</t>
  </si>
  <si>
    <t>Платифілін</t>
  </si>
  <si>
    <t>Рибоксин</t>
  </si>
  <si>
    <t>Спирт 70% 100,0</t>
  </si>
  <si>
    <t>Септавіол 70%</t>
  </si>
  <si>
    <t>Кофеїн 10%1,0</t>
  </si>
  <si>
    <t>Тіворель 100мл</t>
  </si>
  <si>
    <t>Тівортін 100 мл</t>
  </si>
  <si>
    <t>Тізалуд</t>
  </si>
  <si>
    <t>Т-тріомакс 4,0</t>
  </si>
  <si>
    <t>Т-тріомакс 2,0</t>
  </si>
  <si>
    <t>Фуросемід №10</t>
  </si>
  <si>
    <t>Цинокобеламін вітамін В12</t>
  </si>
  <si>
    <t>Цитрамон №6</t>
  </si>
  <si>
    <t>Олія евкаліпт ефірна 10,0</t>
  </si>
  <si>
    <t>Олія лаванда ефірна 20,0</t>
  </si>
  <si>
    <t>Олія м'ята ефірна 20,0</t>
  </si>
  <si>
    <t>Олія розмарин ефірна 10,0</t>
  </si>
  <si>
    <t>Кордиамин 25% 2,0</t>
  </si>
  <si>
    <t>Ібупрофен 200мг№10</t>
  </si>
  <si>
    <t>Джгут для маніпуляції</t>
  </si>
  <si>
    <t>Лейкопластир</t>
  </si>
  <si>
    <t>Системи</t>
  </si>
  <si>
    <t>Шприц 2,0</t>
  </si>
  <si>
    <t>Шприц 5,0</t>
  </si>
  <si>
    <t>Шприц 10,0</t>
  </si>
  <si>
    <t>Шприц 20,0</t>
  </si>
  <si>
    <t>Рукавички латексні</t>
  </si>
  <si>
    <t>Щиток захисний</t>
  </si>
  <si>
    <t>Маска медична одноразова</t>
  </si>
  <si>
    <t>Комплект одягу біозахисний</t>
  </si>
  <si>
    <t>Мукалтин №30</t>
  </si>
  <si>
    <t xml:space="preserve">Фенолфтолеїн </t>
  </si>
  <si>
    <t>Комбінезон захисний</t>
  </si>
  <si>
    <t>Альгицид/5л/</t>
  </si>
  <si>
    <t>Анальгін</t>
  </si>
  <si>
    <t>Папаверин</t>
  </si>
  <si>
    <t>Цитрамон</t>
  </si>
  <si>
    <t>Вата стерильна</t>
  </si>
  <si>
    <t>Папір ЛДТЗ  50х50 для ЕКГ (термо)</t>
  </si>
  <si>
    <t>Стрічка діаграмна зовнішня</t>
  </si>
  <si>
    <t>Комплект для гідроколонотерапії</t>
  </si>
  <si>
    <t>Джгут для маніпуляцій</t>
  </si>
  <si>
    <t>Набір для йодо-бромних ванн (1наб на 10ван)</t>
  </si>
  <si>
    <t>Бальзам шавлія-релакс  330г</t>
  </si>
  <si>
    <t>Сіль морська</t>
  </si>
  <si>
    <t>Набір для сірководневих ванн</t>
  </si>
  <si>
    <t>Грязь мулова сульфідна лікувальна зат.Сіваш</t>
  </si>
  <si>
    <t>Парафін</t>
  </si>
  <si>
    <t xml:space="preserve">Озокерит </t>
  </si>
  <si>
    <t>Спирт 96%</t>
  </si>
  <si>
    <t>Мазь гідрокортизонова</t>
  </si>
  <si>
    <t>Череди трава 50,0</t>
  </si>
  <si>
    <t>Глоду плоди 100,0</t>
  </si>
  <si>
    <t>Ромашки квіти 50,0пачка</t>
  </si>
  <si>
    <t>Календули квітки 25,0</t>
  </si>
  <si>
    <t>Шипшина плоди 100,0</t>
  </si>
  <si>
    <t>М'яти перцевої листя 50,0</t>
  </si>
  <si>
    <t>Вата  не стерильна100 г</t>
  </si>
  <si>
    <t>Гель медичний</t>
  </si>
  <si>
    <t>Комплект одягу</t>
  </si>
  <si>
    <t>Рукавички латексні стер.</t>
  </si>
  <si>
    <t>Шприц 20.</t>
  </si>
  <si>
    <t>Дротаверін</t>
  </si>
  <si>
    <t>Нохшаверін</t>
  </si>
  <si>
    <t>Реосорбілакт 200,0</t>
  </si>
  <si>
    <t>Глутаргін 40% 5,0№10</t>
  </si>
  <si>
    <t>Розуліп 0,01 №28</t>
  </si>
  <si>
    <t>Барбовал</t>
  </si>
  <si>
    <t>Еуфілін</t>
  </si>
  <si>
    <t>Нейроксон 500мг№20</t>
  </si>
  <si>
    <t>Ноліпрел аргінін форте 5мг№30</t>
  </si>
  <si>
    <t>Тіоктацид 600мг№30</t>
  </si>
  <si>
    <t>МієлоФАН №30</t>
  </si>
  <si>
    <t>Цитрамон №60</t>
  </si>
  <si>
    <t>Дексаметозон 0,4% 1мл№10</t>
  </si>
  <si>
    <t>Димедрол 1%1 мл№10</t>
  </si>
  <si>
    <t>Дібазол 1% 5мл №10</t>
  </si>
  <si>
    <t>Адреналіну  1мл18%№10</t>
  </si>
  <si>
    <t>Глюкоза 5% 200мл</t>
  </si>
  <si>
    <t>Папаверин 2% 2мл№10</t>
  </si>
  <si>
    <t>Фенігідін 0,01№50</t>
  </si>
  <si>
    <t>Корвалол</t>
  </si>
  <si>
    <t>Корглікон</t>
  </si>
  <si>
    <t>Валеріани екстр.№30</t>
  </si>
  <si>
    <t>Гліцин 110мг№50</t>
  </si>
  <si>
    <t>Еглоніл 50мг №30</t>
  </si>
  <si>
    <t>Магній сульфат</t>
  </si>
  <si>
    <t>Карбамазепін-Д 0,2г№50</t>
  </si>
  <si>
    <t>Прозерін 0,05% №10</t>
  </si>
  <si>
    <t>Стрептоцид</t>
  </si>
  <si>
    <t>Вінпоцетин 0,5%  2,0мл№10</t>
  </si>
  <si>
    <t>Ібупрофен</t>
  </si>
  <si>
    <t>Диклофенак</t>
  </si>
  <si>
    <t>Лідокаїн</t>
  </si>
  <si>
    <t>Лізина есцинат</t>
  </si>
  <si>
    <t>Натрия хлорид 100мл</t>
  </si>
  <si>
    <t>Тізалуд 2мг№30</t>
  </si>
  <si>
    <t>Сода харчова</t>
  </si>
  <si>
    <t>стілець драбина</t>
  </si>
  <si>
    <t>Експрес-тести на ковід</t>
  </si>
  <si>
    <t>Набір для відбору матеріалів</t>
  </si>
  <si>
    <t>Бинт 16*10</t>
  </si>
  <si>
    <t>Бинт 14*7</t>
  </si>
  <si>
    <t>Бинт  10*5</t>
  </si>
  <si>
    <t>Марля медична</t>
  </si>
  <si>
    <t>Вата компресорна</t>
  </si>
  <si>
    <t>Пентоксіфілін 2% 5мл №5</t>
  </si>
  <si>
    <t>Натрій хлорид  200мл</t>
  </si>
  <si>
    <t>Пірацетам 20% 10мл№10</t>
  </si>
  <si>
    <t>Рахунок 203 паливно-мастильні матеріали</t>
  </si>
  <si>
    <t>Паливо  в авто</t>
  </si>
  <si>
    <t>Паливо в скреч-картах</t>
  </si>
  <si>
    <t>Разом по рахунку 203</t>
  </si>
  <si>
    <t xml:space="preserve"> про передачу від КНМП"Лікарня відновного лікування" до КНМП "Лікарня інтенсивного лікування "Кременчуцька"</t>
  </si>
  <si>
    <t>Наталя ТУРЧЕНКО</t>
  </si>
  <si>
    <t>Світлана ХОЛОДНА</t>
  </si>
  <si>
    <t>Ніна ЗУНТОВА</t>
  </si>
  <si>
    <t>Ірина БАЗИШИНА</t>
  </si>
  <si>
    <t>Разом інших необоротних матеріальних активів</t>
  </si>
  <si>
    <t>Всього оборотних активів</t>
  </si>
  <si>
    <t xml:space="preserve">Додаток до передавального акту </t>
  </si>
  <si>
    <t>Заступник голови комісії</t>
  </si>
  <si>
    <t>Члени комісії</t>
  </si>
  <si>
    <t>Голова комісії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</si>
</sst>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0"/>
    <numFmt numFmtId="165" formatCode="0.0"/>
    <numFmt numFmtId="166" formatCode="0.000"/>
  </numFmts>
  <fonts count="1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indexed="5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2" fontId="1" fillId="2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justify" wrapText="1"/>
    </xf>
    <xf numFmtId="0" fontId="1" fillId="3" borderId="1" xfId="0" applyFont="1" applyFill="1" applyBorder="1" applyAlignment="1">
      <alignment wrapText="1"/>
    </xf>
    <xf numFmtId="0" fontId="1" fillId="0" borderId="2" xfId="0" applyNumberFormat="1" applyFont="1" applyFill="1" applyBorder="1" applyAlignment="1">
      <alignment wrapText="1"/>
    </xf>
    <xf numFmtId="2" fontId="1" fillId="3" borderId="8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2" fontId="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wrapText="1"/>
    </xf>
    <xf numFmtId="0" fontId="1" fillId="3" borderId="5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1" fillId="2" borderId="5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3" borderId="5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2" fontId="4" fillId="0" borderId="4" xfId="0" applyNumberFormat="1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1" fillId="3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2" fontId="1" fillId="2" borderId="5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" fontId="1" fillId="2" borderId="5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wrapText="1"/>
    </xf>
    <xf numFmtId="2" fontId="1" fillId="2" borderId="4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1" fontId="12" fillId="0" borderId="1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0" fontId="11" fillId="2" borderId="8" xfId="0" applyFont="1" applyFill="1" applyBorder="1" applyAlignment="1">
      <alignment vertical="top" wrapText="1"/>
    </xf>
    <xf numFmtId="0" fontId="11" fillId="0" borderId="6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top" wrapText="1"/>
    </xf>
    <xf numFmtId="2" fontId="1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/>
    <xf numFmtId="0" fontId="2" fillId="0" borderId="12" xfId="0" applyFont="1" applyBorder="1" applyAlignment="1"/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43" fontId="1" fillId="3" borderId="1" xfId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7" fillId="0" borderId="8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5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 wrapText="1"/>
    </xf>
    <xf numFmtId="0" fontId="1" fillId="0" borderId="12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55"/>
  <sheetViews>
    <sheetView tabSelected="1" view="pageBreakPreview" topLeftCell="A219" zoomScaleNormal="100" zoomScaleSheetLayoutView="100" workbookViewId="0">
      <selection activeCell="F3164" sqref="F3164"/>
    </sheetView>
  </sheetViews>
  <sheetFormatPr defaultColWidth="9.140625" defaultRowHeight="15.75" x14ac:dyDescent="0.25"/>
  <cols>
    <col min="1" max="1" width="5.28515625" style="94" customWidth="1"/>
    <col min="2" max="2" width="13" style="1" customWidth="1"/>
    <col min="3" max="3" width="30.85546875" style="8" customWidth="1"/>
    <col min="4" max="4" width="7.28515625" style="2" customWidth="1"/>
    <col min="5" max="5" width="9.28515625" style="2" customWidth="1"/>
    <col min="6" max="6" width="14.5703125" style="3" customWidth="1"/>
    <col min="7" max="7" width="14.28515625" style="3" customWidth="1"/>
    <col min="8" max="8" width="12.7109375" style="3" customWidth="1"/>
    <col min="9" max="9" width="13" style="1" customWidth="1"/>
    <col min="10" max="16384" width="9.140625" style="1"/>
  </cols>
  <sheetData>
    <row r="1" spans="1:9" hidden="1" x14ac:dyDescent="0.25"/>
    <row r="2" spans="1:9" ht="18.75" x14ac:dyDescent="0.3">
      <c r="A2" s="80"/>
      <c r="B2" s="321" t="s">
        <v>4067</v>
      </c>
      <c r="C2" s="321"/>
      <c r="D2" s="321"/>
      <c r="E2" s="321"/>
      <c r="F2" s="321"/>
      <c r="G2" s="321"/>
      <c r="H2" s="21"/>
    </row>
    <row r="3" spans="1:9" ht="33" customHeight="1" x14ac:dyDescent="0.25">
      <c r="A3" s="334" t="s">
        <v>4060</v>
      </c>
      <c r="B3" s="334"/>
      <c r="C3" s="334"/>
      <c r="D3" s="334"/>
      <c r="E3" s="334"/>
      <c r="F3" s="334"/>
      <c r="G3" s="334"/>
      <c r="H3" s="334"/>
    </row>
    <row r="4" spans="1:9" ht="21.6" customHeight="1" x14ac:dyDescent="0.25">
      <c r="A4" s="334"/>
      <c r="B4" s="334"/>
      <c r="C4" s="334"/>
      <c r="D4" s="334"/>
      <c r="E4" s="334"/>
      <c r="F4" s="334"/>
      <c r="G4" s="334"/>
      <c r="H4" s="334"/>
    </row>
    <row r="6" spans="1:9" s="4" customFormat="1" ht="15" customHeight="1" x14ac:dyDescent="0.2">
      <c r="A6" s="315" t="s">
        <v>1711</v>
      </c>
      <c r="B6" s="315" t="s">
        <v>1161</v>
      </c>
      <c r="C6" s="315" t="s">
        <v>1162</v>
      </c>
      <c r="D6" s="315" t="s">
        <v>1712</v>
      </c>
      <c r="E6" s="315" t="s">
        <v>1713</v>
      </c>
      <c r="F6" s="327" t="s">
        <v>1147</v>
      </c>
      <c r="G6" s="327"/>
      <c r="H6" s="327"/>
    </row>
    <row r="7" spans="1:9" s="4" customFormat="1" ht="14.45" customHeight="1" x14ac:dyDescent="0.2">
      <c r="A7" s="315"/>
      <c r="B7" s="315"/>
      <c r="C7" s="315"/>
      <c r="D7" s="315"/>
      <c r="E7" s="315"/>
      <c r="F7" s="222" t="s">
        <v>1148</v>
      </c>
      <c r="G7" s="25" t="s">
        <v>1149</v>
      </c>
      <c r="H7" s="25" t="s">
        <v>1150</v>
      </c>
      <c r="I7" s="5"/>
    </row>
    <row r="8" spans="1:9" x14ac:dyDescent="0.25">
      <c r="A8" s="79">
        <v>1</v>
      </c>
      <c r="B8" s="22">
        <v>2</v>
      </c>
      <c r="C8" s="265">
        <v>3</v>
      </c>
      <c r="D8" s="221">
        <v>4</v>
      </c>
      <c r="E8" s="264">
        <v>5</v>
      </c>
      <c r="F8" s="23">
        <v>6</v>
      </c>
      <c r="G8" s="23">
        <v>7</v>
      </c>
      <c r="H8" s="23">
        <v>8</v>
      </c>
      <c r="I8" s="6"/>
    </row>
    <row r="9" spans="1:9" s="8" customFormat="1" ht="14.25" customHeight="1" x14ac:dyDescent="0.25">
      <c r="A9" s="314" t="s">
        <v>1070</v>
      </c>
      <c r="B9" s="314"/>
      <c r="C9" s="314"/>
      <c r="D9" s="314"/>
      <c r="E9" s="314"/>
      <c r="F9" s="314"/>
      <c r="G9" s="314"/>
      <c r="H9" s="314"/>
      <c r="I9" s="7"/>
    </row>
    <row r="10" spans="1:9" s="8" customFormat="1" ht="13.5" customHeight="1" x14ac:dyDescent="0.25">
      <c r="A10" s="312" t="s">
        <v>1722</v>
      </c>
      <c r="B10" s="312"/>
      <c r="C10" s="312"/>
      <c r="D10" s="312"/>
      <c r="E10" s="312"/>
      <c r="F10" s="312"/>
      <c r="G10" s="312"/>
      <c r="H10" s="312"/>
      <c r="I10" s="9"/>
    </row>
    <row r="11" spans="1:9" s="8" customFormat="1" ht="17.25" customHeight="1" x14ac:dyDescent="0.25">
      <c r="A11" s="12" t="s">
        <v>1164</v>
      </c>
      <c r="B11" s="12" t="s">
        <v>1069</v>
      </c>
      <c r="C11" s="20" t="s">
        <v>1163</v>
      </c>
      <c r="D11" s="12" t="s">
        <v>1156</v>
      </c>
      <c r="E11" s="12">
        <v>1</v>
      </c>
      <c r="F11" s="15">
        <v>5079565</v>
      </c>
      <c r="G11" s="15">
        <v>0</v>
      </c>
      <c r="H11" s="15">
        <f>OLE_LINK13-G11</f>
        <v>5079565</v>
      </c>
      <c r="I11" s="10"/>
    </row>
    <row r="12" spans="1:9" s="8" customFormat="1" ht="16.5" customHeight="1" x14ac:dyDescent="0.25">
      <c r="A12" s="11"/>
      <c r="B12" s="324" t="s">
        <v>3788</v>
      </c>
      <c r="C12" s="324"/>
      <c r="D12" s="324"/>
      <c r="E12" s="264">
        <v>1</v>
      </c>
      <c r="F12" s="18">
        <f>SUM(OLE_LINK13)</f>
        <v>5079565</v>
      </c>
      <c r="G12" s="18">
        <v>0</v>
      </c>
      <c r="H12" s="18">
        <f>OLE_LINK13-G12</f>
        <v>5079565</v>
      </c>
      <c r="I12" s="10"/>
    </row>
    <row r="13" spans="1:9" s="8" customFormat="1" ht="33.75" hidden="1" customHeight="1" x14ac:dyDescent="0.25">
      <c r="A13" s="11"/>
      <c r="B13" s="11"/>
      <c r="C13" s="11"/>
      <c r="D13" s="12"/>
      <c r="E13" s="12"/>
      <c r="F13" s="15"/>
      <c r="G13" s="15"/>
      <c r="H13" s="15">
        <f>OLE_LINK13-G13</f>
        <v>5079565</v>
      </c>
      <c r="I13" s="10"/>
    </row>
    <row r="14" spans="1:9" s="8" customFormat="1" ht="33.75" hidden="1" customHeight="1" x14ac:dyDescent="0.25">
      <c r="A14" s="11"/>
      <c r="B14" s="11"/>
      <c r="C14" s="11"/>
      <c r="D14" s="12"/>
      <c r="E14" s="12"/>
      <c r="F14" s="15"/>
      <c r="G14" s="15"/>
      <c r="H14" s="15">
        <f>OLE_LINK13-G14</f>
        <v>5079565</v>
      </c>
      <c r="I14" s="10"/>
    </row>
    <row r="15" spans="1:9" s="8" customFormat="1" ht="14.25" customHeight="1" x14ac:dyDescent="0.25">
      <c r="A15" s="312" t="s">
        <v>3789</v>
      </c>
      <c r="B15" s="312"/>
      <c r="C15" s="312"/>
      <c r="D15" s="312"/>
      <c r="E15" s="312"/>
      <c r="F15" s="312"/>
      <c r="G15" s="312"/>
      <c r="H15" s="312"/>
      <c r="I15" s="10"/>
    </row>
    <row r="16" spans="1:9" s="8" customFormat="1" ht="24.75" customHeight="1" x14ac:dyDescent="0.25">
      <c r="A16" s="13">
        <v>1</v>
      </c>
      <c r="B16" s="37">
        <v>101310001</v>
      </c>
      <c r="C16" s="81" t="s">
        <v>1714</v>
      </c>
      <c r="D16" s="13" t="s">
        <v>1156</v>
      </c>
      <c r="E16" s="13">
        <v>1</v>
      </c>
      <c r="F16" s="36">
        <f>492010</f>
        <v>492010</v>
      </c>
      <c r="G16" s="15">
        <v>473322.3</v>
      </c>
      <c r="H16" s="15">
        <f t="shared" ref="H16:H26" si="0">F16-G16</f>
        <v>18687.700000000012</v>
      </c>
      <c r="I16" s="10"/>
    </row>
    <row r="17" spans="1:9" s="8" customFormat="1" ht="15" customHeight="1" x14ac:dyDescent="0.25">
      <c r="A17" s="13">
        <v>2</v>
      </c>
      <c r="B17" s="37">
        <v>101310002</v>
      </c>
      <c r="C17" s="81" t="s">
        <v>2120</v>
      </c>
      <c r="D17" s="13" t="s">
        <v>1156</v>
      </c>
      <c r="E17" s="13">
        <v>1</v>
      </c>
      <c r="F17" s="36">
        <f>1209501+21830+37000</f>
        <v>1268331</v>
      </c>
      <c r="G17" s="15">
        <v>976918.29</v>
      </c>
      <c r="H17" s="15">
        <f t="shared" si="0"/>
        <v>291412.70999999996</v>
      </c>
      <c r="I17" s="10"/>
    </row>
    <row r="18" spans="1:9" s="8" customFormat="1" ht="18" customHeight="1" x14ac:dyDescent="0.25">
      <c r="A18" s="13">
        <v>3</v>
      </c>
      <c r="B18" s="37">
        <v>101310003</v>
      </c>
      <c r="C18" s="126" t="s">
        <v>1715</v>
      </c>
      <c r="D18" s="13" t="s">
        <v>1156</v>
      </c>
      <c r="E18" s="13">
        <v>1</v>
      </c>
      <c r="F18" s="36">
        <v>1169920</v>
      </c>
      <c r="G18" s="36">
        <v>1141098.6000000001</v>
      </c>
      <c r="H18" s="15">
        <f t="shared" si="0"/>
        <v>28821.399999999907</v>
      </c>
      <c r="I18" s="10"/>
    </row>
    <row r="19" spans="1:9" s="8" customFormat="1" ht="15.75" customHeight="1" x14ac:dyDescent="0.25">
      <c r="A19" s="13">
        <v>4</v>
      </c>
      <c r="B19" s="37">
        <v>101310004</v>
      </c>
      <c r="C19" s="126" t="s">
        <v>1716</v>
      </c>
      <c r="D19" s="13" t="s">
        <v>1156</v>
      </c>
      <c r="E19" s="13">
        <v>1</v>
      </c>
      <c r="F19" s="36">
        <v>397881</v>
      </c>
      <c r="G19" s="36">
        <v>388833.58</v>
      </c>
      <c r="H19" s="15">
        <f t="shared" si="0"/>
        <v>9047.4199999999837</v>
      </c>
      <c r="I19" s="10"/>
    </row>
    <row r="20" spans="1:9" s="8" customFormat="1" ht="18" customHeight="1" x14ac:dyDescent="0.25">
      <c r="A20" s="13">
        <v>5</v>
      </c>
      <c r="B20" s="37">
        <v>101310005</v>
      </c>
      <c r="C20" s="126" t="s">
        <v>1717</v>
      </c>
      <c r="D20" s="13" t="s">
        <v>1156</v>
      </c>
      <c r="E20" s="11">
        <v>1</v>
      </c>
      <c r="F20" s="36">
        <v>326474</v>
      </c>
      <c r="G20" s="36">
        <v>319042.62</v>
      </c>
      <c r="H20" s="15">
        <f t="shared" si="0"/>
        <v>7431.3800000000047</v>
      </c>
      <c r="I20" s="10"/>
    </row>
    <row r="21" spans="1:9" s="8" customFormat="1" ht="15" customHeight="1" x14ac:dyDescent="0.25">
      <c r="A21" s="13">
        <v>6</v>
      </c>
      <c r="B21" s="37">
        <v>101310006</v>
      </c>
      <c r="C21" s="126" t="s">
        <v>1718</v>
      </c>
      <c r="D21" s="13" t="s">
        <v>1156</v>
      </c>
      <c r="E21" s="11">
        <v>1</v>
      </c>
      <c r="F21" s="36">
        <v>109761</v>
      </c>
      <c r="G21" s="36">
        <v>107264.98</v>
      </c>
      <c r="H21" s="15">
        <f t="shared" si="0"/>
        <v>2496.0200000000041</v>
      </c>
      <c r="I21" s="10"/>
    </row>
    <row r="22" spans="1:9" s="8" customFormat="1" ht="16.5" customHeight="1" x14ac:dyDescent="0.25">
      <c r="A22" s="13">
        <v>7</v>
      </c>
      <c r="B22" s="37">
        <v>101310008</v>
      </c>
      <c r="C22" s="126" t="s">
        <v>1719</v>
      </c>
      <c r="D22" s="13" t="s">
        <v>1156</v>
      </c>
      <c r="E22" s="11">
        <v>1</v>
      </c>
      <c r="F22" s="36">
        <v>128334</v>
      </c>
      <c r="G22" s="36">
        <v>114347.38</v>
      </c>
      <c r="H22" s="15">
        <f t="shared" si="0"/>
        <v>13986.619999999995</v>
      </c>
      <c r="I22" s="10"/>
    </row>
    <row r="23" spans="1:9" s="8" customFormat="1" ht="15.75" customHeight="1" x14ac:dyDescent="0.25">
      <c r="A23" s="13">
        <v>8</v>
      </c>
      <c r="B23" s="37">
        <v>101310009</v>
      </c>
      <c r="C23" s="126" t="s">
        <v>1158</v>
      </c>
      <c r="D23" s="13" t="s">
        <v>1156</v>
      </c>
      <c r="E23" s="13">
        <v>1</v>
      </c>
      <c r="F23" s="36">
        <v>107245</v>
      </c>
      <c r="G23" s="36">
        <v>100364.9</v>
      </c>
      <c r="H23" s="15">
        <f t="shared" si="0"/>
        <v>6880.1000000000058</v>
      </c>
      <c r="I23" s="10"/>
    </row>
    <row r="24" spans="1:9" s="8" customFormat="1" ht="16.5" customHeight="1" x14ac:dyDescent="0.25">
      <c r="A24" s="13">
        <v>9</v>
      </c>
      <c r="B24" s="37">
        <v>101310008</v>
      </c>
      <c r="C24" s="126" t="s">
        <v>1720</v>
      </c>
      <c r="D24" s="13" t="s">
        <v>1156</v>
      </c>
      <c r="E24" s="11">
        <v>1</v>
      </c>
      <c r="F24" s="36">
        <v>9355</v>
      </c>
      <c r="G24" s="36">
        <v>9143.18</v>
      </c>
      <c r="H24" s="15">
        <f t="shared" si="0"/>
        <v>211.81999999999971</v>
      </c>
      <c r="I24" s="10"/>
    </row>
    <row r="25" spans="1:9" s="8" customFormat="1" ht="14.25" customHeight="1" x14ac:dyDescent="0.25">
      <c r="A25" s="13">
        <v>10</v>
      </c>
      <c r="B25" s="40">
        <v>101310010</v>
      </c>
      <c r="C25" s="268" t="s">
        <v>1721</v>
      </c>
      <c r="D25" s="13" t="s">
        <v>1156</v>
      </c>
      <c r="E25" s="11">
        <v>1</v>
      </c>
      <c r="F25" s="36">
        <v>12473</v>
      </c>
      <c r="G25" s="36">
        <v>12191.53</v>
      </c>
      <c r="H25" s="15">
        <f t="shared" si="0"/>
        <v>281.46999999999935</v>
      </c>
      <c r="I25" s="10"/>
    </row>
    <row r="26" spans="1:9" s="8" customFormat="1" ht="14.25" customHeight="1" x14ac:dyDescent="0.25">
      <c r="A26" s="13">
        <v>11</v>
      </c>
      <c r="B26" s="41" t="s">
        <v>1873</v>
      </c>
      <c r="C26" s="67" t="s">
        <v>1872</v>
      </c>
      <c r="D26" s="13" t="s">
        <v>1156</v>
      </c>
      <c r="E26" s="11">
        <v>1</v>
      </c>
      <c r="F26" s="44">
        <v>74697.33</v>
      </c>
      <c r="G26" s="36">
        <v>74697.33</v>
      </c>
      <c r="H26" s="15">
        <f t="shared" si="0"/>
        <v>0</v>
      </c>
      <c r="I26" s="10"/>
    </row>
    <row r="27" spans="1:9" s="8" customFormat="1" ht="14.25" customHeight="1" x14ac:dyDescent="0.25">
      <c r="A27" s="13"/>
      <c r="B27" s="322" t="s">
        <v>1866</v>
      </c>
      <c r="C27" s="322"/>
      <c r="D27" s="323"/>
      <c r="E27" s="264">
        <f>SUM(E16:E26)</f>
        <v>11</v>
      </c>
      <c r="F27" s="27">
        <f>SUM(F16:F26)</f>
        <v>4096481.33</v>
      </c>
      <c r="G27" s="24">
        <f>SUM(G16:G26)</f>
        <v>3717224.6900000004</v>
      </c>
      <c r="H27" s="18">
        <f>SUM(H16:H26)</f>
        <v>379256.63999999984</v>
      </c>
      <c r="I27" s="10"/>
    </row>
    <row r="28" spans="1:9" s="8" customFormat="1" ht="16.5" customHeight="1" x14ac:dyDescent="0.25">
      <c r="A28" s="313" t="s">
        <v>1867</v>
      </c>
      <c r="B28" s="313"/>
      <c r="C28" s="313"/>
      <c r="D28" s="313"/>
      <c r="E28" s="313"/>
      <c r="F28" s="313"/>
      <c r="G28" s="313"/>
      <c r="H28" s="313"/>
      <c r="I28" s="16"/>
    </row>
    <row r="29" spans="1:9" s="8" customFormat="1" ht="21" customHeight="1" x14ac:dyDescent="0.25">
      <c r="A29" s="13">
        <v>1</v>
      </c>
      <c r="B29" s="35">
        <v>101510001</v>
      </c>
      <c r="C29" s="269" t="s">
        <v>1723</v>
      </c>
      <c r="D29" s="13" t="s">
        <v>1156</v>
      </c>
      <c r="E29" s="13">
        <v>1</v>
      </c>
      <c r="F29" s="36">
        <v>20723</v>
      </c>
      <c r="G29" s="82">
        <v>20723</v>
      </c>
      <c r="H29" s="15">
        <f t="shared" ref="H29:H35" si="1">F29-G29</f>
        <v>0</v>
      </c>
      <c r="I29" s="10"/>
    </row>
    <row r="30" spans="1:9" s="8" customFormat="1" ht="18" customHeight="1" x14ac:dyDescent="0.25">
      <c r="A30" s="13">
        <v>2</v>
      </c>
      <c r="B30" s="37">
        <v>101510002</v>
      </c>
      <c r="C30" s="126" t="s">
        <v>1724</v>
      </c>
      <c r="D30" s="13" t="s">
        <v>1156</v>
      </c>
      <c r="E30" s="13">
        <v>1</v>
      </c>
      <c r="F30" s="36">
        <v>23559</v>
      </c>
      <c r="G30" s="82">
        <v>23559</v>
      </c>
      <c r="H30" s="15">
        <f t="shared" si="1"/>
        <v>0</v>
      </c>
      <c r="I30" s="10"/>
    </row>
    <row r="31" spans="1:9" s="8" customFormat="1" ht="15" customHeight="1" x14ac:dyDescent="0.25">
      <c r="A31" s="13">
        <v>3</v>
      </c>
      <c r="B31" s="37">
        <v>101510003</v>
      </c>
      <c r="C31" s="126" t="s">
        <v>1725</v>
      </c>
      <c r="D31" s="13" t="s">
        <v>1156</v>
      </c>
      <c r="E31" s="13">
        <v>1</v>
      </c>
      <c r="F31" s="36">
        <v>38168</v>
      </c>
      <c r="G31" s="82">
        <v>38168</v>
      </c>
      <c r="H31" s="15">
        <f t="shared" si="1"/>
        <v>0</v>
      </c>
      <c r="I31" s="10"/>
    </row>
    <row r="32" spans="1:9" s="8" customFormat="1" ht="18" customHeight="1" x14ac:dyDescent="0.25">
      <c r="A32" s="13">
        <v>4</v>
      </c>
      <c r="B32" s="37">
        <v>101510004</v>
      </c>
      <c r="C32" s="126" t="s">
        <v>1726</v>
      </c>
      <c r="D32" s="13" t="s">
        <v>1156</v>
      </c>
      <c r="E32" s="13">
        <v>1</v>
      </c>
      <c r="F32" s="36">
        <v>1900</v>
      </c>
      <c r="G32" s="82">
        <v>1900</v>
      </c>
      <c r="H32" s="15">
        <f t="shared" si="1"/>
        <v>0</v>
      </c>
      <c r="I32" s="10"/>
    </row>
    <row r="33" spans="1:9" s="8" customFormat="1" ht="18" customHeight="1" x14ac:dyDescent="0.25">
      <c r="A33" s="13">
        <v>5</v>
      </c>
      <c r="B33" s="37">
        <v>101510005</v>
      </c>
      <c r="C33" s="126" t="s">
        <v>1727</v>
      </c>
      <c r="D33" s="13" t="s">
        <v>1156</v>
      </c>
      <c r="E33" s="13">
        <v>1</v>
      </c>
      <c r="F33" s="36">
        <v>58250</v>
      </c>
      <c r="G33" s="82">
        <v>58250</v>
      </c>
      <c r="H33" s="15">
        <f t="shared" si="1"/>
        <v>0</v>
      </c>
      <c r="I33" s="10"/>
    </row>
    <row r="34" spans="1:9" s="8" customFormat="1" ht="19.5" customHeight="1" x14ac:dyDescent="0.25">
      <c r="A34" s="13">
        <v>6</v>
      </c>
      <c r="B34" s="38">
        <v>10510563</v>
      </c>
      <c r="C34" s="269" t="s">
        <v>1728</v>
      </c>
      <c r="D34" s="13" t="s">
        <v>1156</v>
      </c>
      <c r="E34" s="13">
        <v>1</v>
      </c>
      <c r="F34" s="39">
        <v>95917</v>
      </c>
      <c r="G34" s="82">
        <v>95917</v>
      </c>
      <c r="H34" s="15">
        <f t="shared" si="1"/>
        <v>0</v>
      </c>
      <c r="I34" s="10"/>
    </row>
    <row r="35" spans="1:9" s="8" customFormat="1" ht="13.5" customHeight="1" x14ac:dyDescent="0.25">
      <c r="A35" s="13"/>
      <c r="B35" s="325" t="s">
        <v>1868</v>
      </c>
      <c r="C35" s="320"/>
      <c r="D35" s="320"/>
      <c r="E35" s="264">
        <v>6</v>
      </c>
      <c r="F35" s="18">
        <f>SUM(F29:F34)</f>
        <v>238517</v>
      </c>
      <c r="G35" s="83">
        <f>SUM(G29:G34)</f>
        <v>238517</v>
      </c>
      <c r="H35" s="18">
        <f t="shared" si="1"/>
        <v>0</v>
      </c>
      <c r="I35" s="10"/>
    </row>
    <row r="36" spans="1:9" s="8" customFormat="1" ht="17.25" customHeight="1" x14ac:dyDescent="0.25">
      <c r="A36" s="313" t="s">
        <v>1869</v>
      </c>
      <c r="B36" s="313"/>
      <c r="C36" s="313"/>
      <c r="D36" s="313"/>
      <c r="E36" s="313"/>
      <c r="F36" s="313"/>
      <c r="G36" s="313"/>
      <c r="H36" s="313"/>
    </row>
    <row r="37" spans="1:9" s="8" customFormat="1" ht="21.75" customHeight="1" x14ac:dyDescent="0.25">
      <c r="A37" s="13" t="s">
        <v>1164</v>
      </c>
      <c r="B37" s="42">
        <v>10470133</v>
      </c>
      <c r="C37" s="49" t="s">
        <v>1729</v>
      </c>
      <c r="D37" s="13" t="s">
        <v>1156</v>
      </c>
      <c r="E37" s="13">
        <v>1</v>
      </c>
      <c r="F37" s="43">
        <v>1381</v>
      </c>
      <c r="G37" s="15">
        <v>1381</v>
      </c>
      <c r="H37" s="15">
        <f t="shared" ref="H37:H98" si="2">F37-G37</f>
        <v>0</v>
      </c>
    </row>
    <row r="38" spans="1:9" s="8" customFormat="1" ht="18" customHeight="1" x14ac:dyDescent="0.25">
      <c r="A38" s="13" t="s">
        <v>1165</v>
      </c>
      <c r="B38" s="42">
        <v>10470568</v>
      </c>
      <c r="C38" s="49" t="s">
        <v>1730</v>
      </c>
      <c r="D38" s="13" t="s">
        <v>1156</v>
      </c>
      <c r="E38" s="13">
        <v>1</v>
      </c>
      <c r="F38" s="44">
        <v>3000</v>
      </c>
      <c r="G38" s="15">
        <v>2025</v>
      </c>
      <c r="H38" s="15">
        <f t="shared" si="2"/>
        <v>975</v>
      </c>
    </row>
    <row r="39" spans="1:9" s="8" customFormat="1" ht="15.75" customHeight="1" x14ac:dyDescent="0.25">
      <c r="A39" s="13" t="s">
        <v>1166</v>
      </c>
      <c r="B39" s="41">
        <v>10470145</v>
      </c>
      <c r="C39" s="49" t="s">
        <v>1731</v>
      </c>
      <c r="D39" s="13" t="s">
        <v>1156</v>
      </c>
      <c r="E39" s="13">
        <v>1</v>
      </c>
      <c r="F39" s="44">
        <v>1381</v>
      </c>
      <c r="G39" s="15">
        <v>1381</v>
      </c>
      <c r="H39" s="15">
        <f t="shared" si="2"/>
        <v>0</v>
      </c>
    </row>
    <row r="40" spans="1:9" s="8" customFormat="1" ht="13.5" customHeight="1" x14ac:dyDescent="0.25">
      <c r="A40" s="13" t="s">
        <v>1168</v>
      </c>
      <c r="B40" s="45">
        <v>10470533</v>
      </c>
      <c r="C40" s="270" t="s">
        <v>1733</v>
      </c>
      <c r="D40" s="13" t="s">
        <v>1156</v>
      </c>
      <c r="E40" s="11">
        <v>1</v>
      </c>
      <c r="F40" s="46">
        <v>1520</v>
      </c>
      <c r="G40" s="15">
        <v>1307</v>
      </c>
      <c r="H40" s="15">
        <f t="shared" si="2"/>
        <v>213</v>
      </c>
    </row>
    <row r="41" spans="1:9" s="8" customFormat="1" ht="15" customHeight="1" x14ac:dyDescent="0.25">
      <c r="A41" s="13" t="s">
        <v>1169</v>
      </c>
      <c r="B41" s="45">
        <v>10490243</v>
      </c>
      <c r="C41" s="270" t="s">
        <v>1734</v>
      </c>
      <c r="D41" s="13" t="s">
        <v>1156</v>
      </c>
      <c r="E41" s="11">
        <v>1</v>
      </c>
      <c r="F41" s="15">
        <v>1066</v>
      </c>
      <c r="G41" s="15">
        <v>1066</v>
      </c>
      <c r="H41" s="15">
        <f t="shared" si="2"/>
        <v>0</v>
      </c>
    </row>
    <row r="42" spans="1:9" s="8" customFormat="1" ht="15" customHeight="1" x14ac:dyDescent="0.25">
      <c r="A42" s="13" t="s">
        <v>1170</v>
      </c>
      <c r="B42" s="41">
        <v>10470570</v>
      </c>
      <c r="C42" s="49" t="s">
        <v>1735</v>
      </c>
      <c r="D42" s="13" t="s">
        <v>1156</v>
      </c>
      <c r="E42" s="11">
        <v>1</v>
      </c>
      <c r="F42" s="15">
        <v>7450</v>
      </c>
      <c r="G42" s="15">
        <v>4594.17</v>
      </c>
      <c r="H42" s="15">
        <f t="shared" si="2"/>
        <v>2855.83</v>
      </c>
    </row>
    <row r="43" spans="1:9" s="8" customFormat="1" ht="17.25" customHeight="1" x14ac:dyDescent="0.25">
      <c r="A43" s="13" t="s">
        <v>1171</v>
      </c>
      <c r="B43" s="47">
        <v>10470608</v>
      </c>
      <c r="C43" s="48" t="s">
        <v>1909</v>
      </c>
      <c r="D43" s="13" t="s">
        <v>1156</v>
      </c>
      <c r="E43" s="11">
        <v>1</v>
      </c>
      <c r="F43" s="44">
        <v>6700</v>
      </c>
      <c r="G43" s="15">
        <v>832.36</v>
      </c>
      <c r="H43" s="15">
        <f t="shared" si="2"/>
        <v>5867.64</v>
      </c>
    </row>
    <row r="44" spans="1:9" s="8" customFormat="1" ht="14.25" customHeight="1" x14ac:dyDescent="0.25">
      <c r="A44" s="13" t="s">
        <v>1172</v>
      </c>
      <c r="B44" s="41">
        <v>10490594</v>
      </c>
      <c r="C44" s="48" t="s">
        <v>1736</v>
      </c>
      <c r="D44" s="13" t="s">
        <v>1156</v>
      </c>
      <c r="E44" s="11">
        <v>1</v>
      </c>
      <c r="F44" s="44">
        <v>7000</v>
      </c>
      <c r="G44" s="15">
        <v>2351.2399999999998</v>
      </c>
      <c r="H44" s="15">
        <f t="shared" si="2"/>
        <v>4648.76</v>
      </c>
    </row>
    <row r="45" spans="1:9" s="8" customFormat="1" ht="14.25" customHeight="1" x14ac:dyDescent="0.25">
      <c r="A45" s="13" t="s">
        <v>1173</v>
      </c>
      <c r="B45" s="41">
        <v>10460568</v>
      </c>
      <c r="C45" s="49" t="s">
        <v>1735</v>
      </c>
      <c r="D45" s="13" t="s">
        <v>1156</v>
      </c>
      <c r="E45" s="11">
        <v>1</v>
      </c>
      <c r="F45" s="44">
        <v>6745</v>
      </c>
      <c r="G45" s="15">
        <v>1366</v>
      </c>
      <c r="H45" s="15">
        <f t="shared" si="2"/>
        <v>5379</v>
      </c>
    </row>
    <row r="46" spans="1:9" s="8" customFormat="1" ht="15.75" customHeight="1" x14ac:dyDescent="0.25">
      <c r="A46" s="13" t="s">
        <v>1174</v>
      </c>
      <c r="B46" s="41">
        <v>10490526</v>
      </c>
      <c r="C46" s="49" t="s">
        <v>1737</v>
      </c>
      <c r="D46" s="13" t="s">
        <v>1156</v>
      </c>
      <c r="E46" s="11">
        <v>1</v>
      </c>
      <c r="F46" s="44">
        <v>3300</v>
      </c>
      <c r="G46" s="15">
        <v>3300</v>
      </c>
      <c r="H46" s="15">
        <f t="shared" si="2"/>
        <v>0</v>
      </c>
    </row>
    <row r="47" spans="1:9" s="8" customFormat="1" ht="15" customHeight="1" x14ac:dyDescent="0.25">
      <c r="A47" s="13" t="s">
        <v>1159</v>
      </c>
      <c r="B47" s="41">
        <v>10490296</v>
      </c>
      <c r="C47" s="49" t="s">
        <v>1738</v>
      </c>
      <c r="D47" s="13" t="s">
        <v>1156</v>
      </c>
      <c r="E47" s="11">
        <v>1</v>
      </c>
      <c r="F47" s="44">
        <v>1200</v>
      </c>
      <c r="G47" s="15">
        <v>1200</v>
      </c>
      <c r="H47" s="15">
        <f t="shared" si="2"/>
        <v>0</v>
      </c>
    </row>
    <row r="48" spans="1:9" s="8" customFormat="1" ht="14.25" customHeight="1" x14ac:dyDescent="0.25">
      <c r="A48" s="13" t="s">
        <v>1160</v>
      </c>
      <c r="B48" s="41">
        <v>10490475</v>
      </c>
      <c r="C48" s="49" t="s">
        <v>1739</v>
      </c>
      <c r="D48" s="13" t="s">
        <v>1156</v>
      </c>
      <c r="E48" s="13">
        <v>1</v>
      </c>
      <c r="F48" s="44">
        <v>2157</v>
      </c>
      <c r="G48" s="15">
        <v>2157</v>
      </c>
      <c r="H48" s="15">
        <f t="shared" si="2"/>
        <v>0</v>
      </c>
    </row>
    <row r="49" spans="1:8" s="8" customFormat="1" ht="15.75" customHeight="1" x14ac:dyDescent="0.25">
      <c r="A49" s="13" t="s">
        <v>1175</v>
      </c>
      <c r="B49" s="41">
        <v>10490422</v>
      </c>
      <c r="C49" s="101" t="s">
        <v>1740</v>
      </c>
      <c r="D49" s="13" t="s">
        <v>1156</v>
      </c>
      <c r="E49" s="13">
        <v>1</v>
      </c>
      <c r="F49" s="44">
        <v>3900</v>
      </c>
      <c r="G49" s="15">
        <v>3900</v>
      </c>
      <c r="H49" s="15">
        <f t="shared" si="2"/>
        <v>0</v>
      </c>
    </row>
    <row r="50" spans="1:8" s="8" customFormat="1" ht="15" customHeight="1" x14ac:dyDescent="0.25">
      <c r="A50" s="13" t="s">
        <v>1176</v>
      </c>
      <c r="B50" s="41">
        <v>10460460</v>
      </c>
      <c r="C50" s="101" t="s">
        <v>1741</v>
      </c>
      <c r="D50" s="13" t="s">
        <v>1156</v>
      </c>
      <c r="E50" s="13">
        <v>1</v>
      </c>
      <c r="F50" s="44">
        <v>1216</v>
      </c>
      <c r="G50" s="15">
        <v>1216</v>
      </c>
      <c r="H50" s="15">
        <f t="shared" si="2"/>
        <v>0</v>
      </c>
    </row>
    <row r="51" spans="1:8" s="8" customFormat="1" ht="13.5" customHeight="1" x14ac:dyDescent="0.25">
      <c r="A51" s="13" t="s">
        <v>1177</v>
      </c>
      <c r="B51" s="41">
        <v>10460471</v>
      </c>
      <c r="C51" s="49" t="s">
        <v>1742</v>
      </c>
      <c r="D51" s="13" t="s">
        <v>1156</v>
      </c>
      <c r="E51" s="13">
        <v>1</v>
      </c>
      <c r="F51" s="44">
        <v>4976</v>
      </c>
      <c r="G51" s="15">
        <v>4976</v>
      </c>
      <c r="H51" s="15">
        <f t="shared" si="2"/>
        <v>0</v>
      </c>
    </row>
    <row r="52" spans="1:8" s="8" customFormat="1" ht="13.5" customHeight="1" x14ac:dyDescent="0.25">
      <c r="A52" s="13" t="s">
        <v>1178</v>
      </c>
      <c r="B52" s="41">
        <v>10460488</v>
      </c>
      <c r="C52" s="49" t="s">
        <v>1743</v>
      </c>
      <c r="D52" s="13" t="s">
        <v>1156</v>
      </c>
      <c r="E52" s="13">
        <v>1</v>
      </c>
      <c r="F52" s="44">
        <v>1314</v>
      </c>
      <c r="G52" s="15">
        <v>1314</v>
      </c>
      <c r="H52" s="15">
        <f t="shared" si="2"/>
        <v>0</v>
      </c>
    </row>
    <row r="53" spans="1:8" s="8" customFormat="1" ht="13.5" customHeight="1" x14ac:dyDescent="0.25">
      <c r="A53" s="13" t="s">
        <v>1179</v>
      </c>
      <c r="B53" s="41">
        <v>10490493</v>
      </c>
      <c r="C53" s="49" t="s">
        <v>1744</v>
      </c>
      <c r="D53" s="13" t="s">
        <v>1156</v>
      </c>
      <c r="E53" s="13">
        <v>1</v>
      </c>
      <c r="F53" s="44">
        <v>2071</v>
      </c>
      <c r="G53" s="15">
        <v>2071</v>
      </c>
      <c r="H53" s="15">
        <f t="shared" si="2"/>
        <v>0</v>
      </c>
    </row>
    <row r="54" spans="1:8" s="8" customFormat="1" ht="13.5" customHeight="1" x14ac:dyDescent="0.25">
      <c r="A54" s="13" t="s">
        <v>1180</v>
      </c>
      <c r="B54" s="41">
        <v>10460513</v>
      </c>
      <c r="C54" s="49" t="s">
        <v>1745</v>
      </c>
      <c r="D54" s="13" t="s">
        <v>1156</v>
      </c>
      <c r="E54" s="11">
        <v>1</v>
      </c>
      <c r="F54" s="44">
        <v>1224</v>
      </c>
      <c r="G54" s="15">
        <v>1224</v>
      </c>
      <c r="H54" s="15">
        <f t="shared" si="2"/>
        <v>0</v>
      </c>
    </row>
    <row r="55" spans="1:8" s="8" customFormat="1" ht="13.5" customHeight="1" x14ac:dyDescent="0.25">
      <c r="A55" s="13" t="s">
        <v>1181</v>
      </c>
      <c r="B55" s="41">
        <v>10460514</v>
      </c>
      <c r="C55" s="49" t="s">
        <v>1746</v>
      </c>
      <c r="D55" s="13" t="s">
        <v>1156</v>
      </c>
      <c r="E55" s="11">
        <v>1</v>
      </c>
      <c r="F55" s="44">
        <v>1642</v>
      </c>
      <c r="G55" s="15">
        <v>1642</v>
      </c>
      <c r="H55" s="15">
        <f t="shared" si="2"/>
        <v>0</v>
      </c>
    </row>
    <row r="56" spans="1:8" s="8" customFormat="1" ht="16.5" customHeight="1" x14ac:dyDescent="0.25">
      <c r="A56" s="13" t="s">
        <v>1182</v>
      </c>
      <c r="B56" s="41">
        <v>10490516</v>
      </c>
      <c r="C56" s="49" t="s">
        <v>1747</v>
      </c>
      <c r="D56" s="13" t="s">
        <v>1156</v>
      </c>
      <c r="E56" s="11">
        <v>1</v>
      </c>
      <c r="F56" s="44">
        <v>3325</v>
      </c>
      <c r="G56" s="15">
        <v>3325</v>
      </c>
      <c r="H56" s="15">
        <f t="shared" si="2"/>
        <v>0</v>
      </c>
    </row>
    <row r="57" spans="1:8" s="8" customFormat="1" ht="14.25" customHeight="1" x14ac:dyDescent="0.25">
      <c r="A57" s="13" t="s">
        <v>1183</v>
      </c>
      <c r="B57" s="41">
        <v>10460519</v>
      </c>
      <c r="C57" s="49" t="s">
        <v>1748</v>
      </c>
      <c r="D57" s="13" t="s">
        <v>1156</v>
      </c>
      <c r="E57" s="11">
        <v>1</v>
      </c>
      <c r="F57" s="44">
        <v>1798</v>
      </c>
      <c r="G57" s="15">
        <v>1798</v>
      </c>
      <c r="H57" s="15">
        <f t="shared" si="2"/>
        <v>0</v>
      </c>
    </row>
    <row r="58" spans="1:8" s="8" customFormat="1" ht="15" customHeight="1" x14ac:dyDescent="0.25">
      <c r="A58" s="13" t="s">
        <v>1184</v>
      </c>
      <c r="B58" s="41">
        <v>10460527</v>
      </c>
      <c r="C58" s="49" t="s">
        <v>1735</v>
      </c>
      <c r="D58" s="13" t="s">
        <v>1156</v>
      </c>
      <c r="E58" s="11">
        <v>1</v>
      </c>
      <c r="F58" s="44">
        <v>3457</v>
      </c>
      <c r="G58" s="15">
        <v>3457</v>
      </c>
      <c r="H58" s="15">
        <f t="shared" si="2"/>
        <v>0</v>
      </c>
    </row>
    <row r="59" spans="1:8" s="8" customFormat="1" ht="13.5" customHeight="1" x14ac:dyDescent="0.25">
      <c r="A59" s="13" t="s">
        <v>1185</v>
      </c>
      <c r="B59" s="45">
        <v>10460551</v>
      </c>
      <c r="C59" s="270" t="s">
        <v>1749</v>
      </c>
      <c r="D59" s="13" t="s">
        <v>1156</v>
      </c>
      <c r="E59" s="13">
        <v>1</v>
      </c>
      <c r="F59" s="50">
        <v>2733</v>
      </c>
      <c r="G59" s="15">
        <v>2347.8200000000002</v>
      </c>
      <c r="H59" s="15">
        <f t="shared" si="2"/>
        <v>385.17999999999984</v>
      </c>
    </row>
    <row r="60" spans="1:8" s="8" customFormat="1" ht="14.25" customHeight="1" x14ac:dyDescent="0.25">
      <c r="A60" s="13" t="s">
        <v>1186</v>
      </c>
      <c r="B60" s="41">
        <v>10460477</v>
      </c>
      <c r="C60" s="49" t="s">
        <v>1750</v>
      </c>
      <c r="D60" s="13" t="s">
        <v>1156</v>
      </c>
      <c r="E60" s="11">
        <v>1</v>
      </c>
      <c r="F60" s="44">
        <v>4706</v>
      </c>
      <c r="G60" s="15">
        <v>4706</v>
      </c>
      <c r="H60" s="15">
        <f t="shared" si="2"/>
        <v>0</v>
      </c>
    </row>
    <row r="61" spans="1:8" s="8" customFormat="1" ht="14.25" customHeight="1" x14ac:dyDescent="0.25">
      <c r="A61" s="13" t="s">
        <v>1187</v>
      </c>
      <c r="B61" s="41">
        <v>10460484</v>
      </c>
      <c r="C61" s="49" t="s">
        <v>1750</v>
      </c>
      <c r="D61" s="13" t="s">
        <v>1156</v>
      </c>
      <c r="E61" s="11">
        <v>1</v>
      </c>
      <c r="F61" s="44">
        <v>3382</v>
      </c>
      <c r="G61" s="15">
        <v>3382</v>
      </c>
      <c r="H61" s="15">
        <f t="shared" si="2"/>
        <v>0</v>
      </c>
    </row>
    <row r="62" spans="1:8" s="8" customFormat="1" ht="15" customHeight="1" x14ac:dyDescent="0.25">
      <c r="A62" s="13" t="s">
        <v>1189</v>
      </c>
      <c r="B62" s="51">
        <v>10460461</v>
      </c>
      <c r="C62" s="49" t="s">
        <v>2125</v>
      </c>
      <c r="D62" s="13" t="s">
        <v>1156</v>
      </c>
      <c r="E62" s="11">
        <v>1</v>
      </c>
      <c r="F62" s="52">
        <v>897</v>
      </c>
      <c r="G62" s="15">
        <v>897</v>
      </c>
      <c r="H62" s="15">
        <f t="shared" si="2"/>
        <v>0</v>
      </c>
    </row>
    <row r="63" spans="1:8" s="8" customFormat="1" ht="13.5" customHeight="1" x14ac:dyDescent="0.25">
      <c r="A63" s="13" t="s">
        <v>1190</v>
      </c>
      <c r="B63" s="53">
        <v>10460466</v>
      </c>
      <c r="C63" s="270" t="s">
        <v>1751</v>
      </c>
      <c r="D63" s="13" t="s">
        <v>1156</v>
      </c>
      <c r="E63" s="11">
        <v>1</v>
      </c>
      <c r="F63" s="54">
        <v>68</v>
      </c>
      <c r="G63" s="15">
        <v>68</v>
      </c>
      <c r="H63" s="15">
        <f t="shared" si="2"/>
        <v>0</v>
      </c>
    </row>
    <row r="64" spans="1:8" s="8" customFormat="1" ht="13.5" customHeight="1" x14ac:dyDescent="0.25">
      <c r="A64" s="13" t="s">
        <v>1191</v>
      </c>
      <c r="B64" s="53">
        <v>10490515</v>
      </c>
      <c r="C64" s="49" t="s">
        <v>1752</v>
      </c>
      <c r="D64" s="13" t="s">
        <v>1156</v>
      </c>
      <c r="E64" s="11">
        <v>1</v>
      </c>
      <c r="F64" s="52">
        <v>4166</v>
      </c>
      <c r="G64" s="15">
        <v>4166</v>
      </c>
      <c r="H64" s="15">
        <f t="shared" si="2"/>
        <v>0</v>
      </c>
    </row>
    <row r="65" spans="1:8" s="8" customFormat="1" ht="14.25" customHeight="1" x14ac:dyDescent="0.25">
      <c r="A65" s="13" t="s">
        <v>1192</v>
      </c>
      <c r="B65" s="53">
        <v>10470522</v>
      </c>
      <c r="C65" s="49" t="s">
        <v>1753</v>
      </c>
      <c r="D65" s="13" t="s">
        <v>1156</v>
      </c>
      <c r="E65" s="11">
        <v>1</v>
      </c>
      <c r="F65" s="52">
        <v>11200</v>
      </c>
      <c r="G65" s="15">
        <v>11200</v>
      </c>
      <c r="H65" s="15">
        <f t="shared" si="2"/>
        <v>0</v>
      </c>
    </row>
    <row r="66" spans="1:8" s="8" customFormat="1" ht="15" customHeight="1" x14ac:dyDescent="0.25">
      <c r="A66" s="13" t="s">
        <v>1193</v>
      </c>
      <c r="B66" s="41">
        <v>10470498</v>
      </c>
      <c r="C66" s="49" t="s">
        <v>1754</v>
      </c>
      <c r="D66" s="13" t="s">
        <v>1156</v>
      </c>
      <c r="E66" s="11">
        <v>1</v>
      </c>
      <c r="F66" s="52">
        <v>1051</v>
      </c>
      <c r="G66" s="15">
        <v>1051</v>
      </c>
      <c r="H66" s="15">
        <f t="shared" si="2"/>
        <v>0</v>
      </c>
    </row>
    <row r="67" spans="1:8" s="8" customFormat="1" ht="15" customHeight="1" x14ac:dyDescent="0.25">
      <c r="A67" s="13" t="s">
        <v>1194</v>
      </c>
      <c r="B67" s="41">
        <v>10490587</v>
      </c>
      <c r="C67" s="49" t="s">
        <v>1736</v>
      </c>
      <c r="D67" s="13" t="s">
        <v>1156</v>
      </c>
      <c r="E67" s="11">
        <v>1</v>
      </c>
      <c r="F67" s="52">
        <v>7000</v>
      </c>
      <c r="G67" s="15">
        <v>2099.98</v>
      </c>
      <c r="H67" s="15">
        <f t="shared" si="2"/>
        <v>4900.0200000000004</v>
      </c>
    </row>
    <row r="68" spans="1:8" s="8" customFormat="1" ht="15" customHeight="1" x14ac:dyDescent="0.25">
      <c r="A68" s="13" t="s">
        <v>1195</v>
      </c>
      <c r="B68" s="41">
        <v>10490598</v>
      </c>
      <c r="C68" s="49" t="s">
        <v>1736</v>
      </c>
      <c r="D68" s="13" t="s">
        <v>1156</v>
      </c>
      <c r="E68" s="11">
        <v>1</v>
      </c>
      <c r="F68" s="52">
        <v>7500</v>
      </c>
      <c r="G68" s="15">
        <v>2021.51</v>
      </c>
      <c r="H68" s="15">
        <f t="shared" si="2"/>
        <v>5478.49</v>
      </c>
    </row>
    <row r="69" spans="1:8" s="8" customFormat="1" ht="14.25" customHeight="1" x14ac:dyDescent="0.25">
      <c r="A69" s="13" t="s">
        <v>1196</v>
      </c>
      <c r="B69" s="45">
        <v>10460550</v>
      </c>
      <c r="C69" s="270" t="s">
        <v>1755</v>
      </c>
      <c r="D69" s="13" t="s">
        <v>1156</v>
      </c>
      <c r="E69" s="11">
        <v>1</v>
      </c>
      <c r="F69" s="46">
        <v>2733</v>
      </c>
      <c r="G69" s="46">
        <v>2416.15</v>
      </c>
      <c r="H69" s="15">
        <f t="shared" si="2"/>
        <v>316.84999999999991</v>
      </c>
    </row>
    <row r="70" spans="1:8" s="8" customFormat="1" ht="16.5" customHeight="1" x14ac:dyDescent="0.25">
      <c r="A70" s="13" t="s">
        <v>1197</v>
      </c>
      <c r="B70" s="45">
        <v>10490585</v>
      </c>
      <c r="C70" s="101" t="s">
        <v>1756</v>
      </c>
      <c r="D70" s="13" t="s">
        <v>1156</v>
      </c>
      <c r="E70" s="11">
        <v>1</v>
      </c>
      <c r="F70" s="52">
        <v>7239.06</v>
      </c>
      <c r="G70" s="52">
        <v>5961.1</v>
      </c>
      <c r="H70" s="15">
        <f t="shared" si="2"/>
        <v>1277.96</v>
      </c>
    </row>
    <row r="71" spans="1:8" s="8" customFormat="1" ht="15" customHeight="1" x14ac:dyDescent="0.25">
      <c r="A71" s="13" t="s">
        <v>1198</v>
      </c>
      <c r="B71" s="41">
        <v>10490586</v>
      </c>
      <c r="C71" s="101" t="s">
        <v>1756</v>
      </c>
      <c r="D71" s="13" t="s">
        <v>1156</v>
      </c>
      <c r="E71" s="11">
        <v>1</v>
      </c>
      <c r="F71" s="52">
        <v>7239.06</v>
      </c>
      <c r="G71" s="52">
        <v>5961.1</v>
      </c>
      <c r="H71" s="15">
        <f t="shared" si="2"/>
        <v>1277.96</v>
      </c>
    </row>
    <row r="72" spans="1:8" s="8" customFormat="1" ht="16.5" customHeight="1" x14ac:dyDescent="0.25">
      <c r="A72" s="13" t="s">
        <v>1199</v>
      </c>
      <c r="B72" s="41">
        <v>10470611</v>
      </c>
      <c r="C72" s="101" t="s">
        <v>1910</v>
      </c>
      <c r="D72" s="13" t="s">
        <v>1156</v>
      </c>
      <c r="E72" s="11">
        <v>1</v>
      </c>
      <c r="F72" s="44">
        <v>22971.52</v>
      </c>
      <c r="G72" s="44">
        <v>0</v>
      </c>
      <c r="H72" s="15">
        <f t="shared" si="2"/>
        <v>22971.52</v>
      </c>
    </row>
    <row r="73" spans="1:8" s="8" customFormat="1" ht="18.75" customHeight="1" x14ac:dyDescent="0.25">
      <c r="A73" s="13" t="s">
        <v>1200</v>
      </c>
      <c r="B73" s="41">
        <v>10470612</v>
      </c>
      <c r="C73" s="101" t="s">
        <v>1911</v>
      </c>
      <c r="D73" s="13" t="s">
        <v>1156</v>
      </c>
      <c r="E73" s="11">
        <v>1</v>
      </c>
      <c r="F73" s="44">
        <v>22971.52</v>
      </c>
      <c r="G73" s="44">
        <v>0</v>
      </c>
      <c r="H73" s="15">
        <f t="shared" si="2"/>
        <v>22971.52</v>
      </c>
    </row>
    <row r="74" spans="1:8" s="8" customFormat="1" ht="17.25" customHeight="1" x14ac:dyDescent="0.25">
      <c r="A74" s="13" t="s">
        <v>1201</v>
      </c>
      <c r="B74" s="55">
        <v>10470604</v>
      </c>
      <c r="C74" s="48" t="s">
        <v>1912</v>
      </c>
      <c r="D74" s="13" t="s">
        <v>1156</v>
      </c>
      <c r="E74" s="11">
        <v>1</v>
      </c>
      <c r="F74" s="52">
        <v>8300</v>
      </c>
      <c r="G74" s="52">
        <v>1452.51</v>
      </c>
      <c r="H74" s="15">
        <f t="shared" si="2"/>
        <v>6847.49</v>
      </c>
    </row>
    <row r="75" spans="1:8" s="8" customFormat="1" ht="14.25" customHeight="1" x14ac:dyDescent="0.25">
      <c r="A75" s="13" t="s">
        <v>1202</v>
      </c>
      <c r="B75" s="55">
        <v>10470605</v>
      </c>
      <c r="C75" s="48" t="s">
        <v>1757</v>
      </c>
      <c r="D75" s="13" t="s">
        <v>1156</v>
      </c>
      <c r="E75" s="11">
        <v>1</v>
      </c>
      <c r="F75" s="52">
        <v>7500</v>
      </c>
      <c r="G75" s="52">
        <v>1312.51</v>
      </c>
      <c r="H75" s="15">
        <f t="shared" si="2"/>
        <v>6187.49</v>
      </c>
    </row>
    <row r="76" spans="1:8" s="8" customFormat="1" ht="16.5" customHeight="1" x14ac:dyDescent="0.25">
      <c r="A76" s="13" t="s">
        <v>1203</v>
      </c>
      <c r="B76" s="55">
        <v>10470609</v>
      </c>
      <c r="C76" s="48" t="s">
        <v>1913</v>
      </c>
      <c r="D76" s="13" t="s">
        <v>1156</v>
      </c>
      <c r="E76" s="11">
        <v>1</v>
      </c>
      <c r="F76" s="56">
        <v>7500</v>
      </c>
      <c r="G76" s="56">
        <v>812.5</v>
      </c>
      <c r="H76" s="15">
        <f t="shared" si="2"/>
        <v>6687.5</v>
      </c>
    </row>
    <row r="77" spans="1:8" s="8" customFormat="1" ht="15" customHeight="1" x14ac:dyDescent="0.25">
      <c r="A77" s="13" t="s">
        <v>1204</v>
      </c>
      <c r="B77" s="42">
        <v>10490571</v>
      </c>
      <c r="C77" s="129" t="s">
        <v>1758</v>
      </c>
      <c r="D77" s="13" t="s">
        <v>1156</v>
      </c>
      <c r="E77" s="11">
        <v>1</v>
      </c>
      <c r="F77" s="57">
        <v>7200</v>
      </c>
      <c r="G77" s="57">
        <v>4380</v>
      </c>
      <c r="H77" s="15">
        <f t="shared" si="2"/>
        <v>2820</v>
      </c>
    </row>
    <row r="78" spans="1:8" s="8" customFormat="1" ht="14.25" customHeight="1" x14ac:dyDescent="0.25">
      <c r="A78" s="13" t="s">
        <v>1205</v>
      </c>
      <c r="B78" s="41">
        <v>10490468</v>
      </c>
      <c r="C78" s="49" t="s">
        <v>1759</v>
      </c>
      <c r="D78" s="13" t="s">
        <v>1156</v>
      </c>
      <c r="E78" s="11">
        <v>1</v>
      </c>
      <c r="F78" s="44">
        <v>1830</v>
      </c>
      <c r="G78" s="44">
        <v>1830</v>
      </c>
      <c r="H78" s="15">
        <f t="shared" si="2"/>
        <v>0</v>
      </c>
    </row>
    <row r="79" spans="1:8" s="8" customFormat="1" ht="15.75" customHeight="1" x14ac:dyDescent="0.25">
      <c r="A79" s="13" t="s">
        <v>1206</v>
      </c>
      <c r="B79" s="41">
        <v>10490500</v>
      </c>
      <c r="C79" s="49" t="s">
        <v>1760</v>
      </c>
      <c r="D79" s="13" t="s">
        <v>1156</v>
      </c>
      <c r="E79" s="11">
        <v>1</v>
      </c>
      <c r="F79" s="44">
        <v>1595</v>
      </c>
      <c r="G79" s="44">
        <v>1595</v>
      </c>
      <c r="H79" s="15">
        <f t="shared" si="2"/>
        <v>0</v>
      </c>
    </row>
    <row r="80" spans="1:8" s="8" customFormat="1" ht="14.25" customHeight="1" x14ac:dyDescent="0.25">
      <c r="A80" s="13" t="s">
        <v>1207</v>
      </c>
      <c r="B80" s="41">
        <v>10490523</v>
      </c>
      <c r="C80" s="49" t="s">
        <v>1761</v>
      </c>
      <c r="D80" s="13" t="s">
        <v>1156</v>
      </c>
      <c r="E80" s="11">
        <v>1</v>
      </c>
      <c r="F80" s="44">
        <v>1800</v>
      </c>
      <c r="G80" s="44">
        <v>1800</v>
      </c>
      <c r="H80" s="15">
        <f t="shared" si="2"/>
        <v>0</v>
      </c>
    </row>
    <row r="81" spans="1:8" s="8" customFormat="1" ht="16.5" customHeight="1" x14ac:dyDescent="0.25">
      <c r="A81" s="13" t="s">
        <v>1208</v>
      </c>
      <c r="B81" s="41">
        <v>10490524</v>
      </c>
      <c r="C81" s="49" t="s">
        <v>1762</v>
      </c>
      <c r="D81" s="13" t="s">
        <v>1156</v>
      </c>
      <c r="E81" s="11" t="s">
        <v>1157</v>
      </c>
      <c r="F81" s="44">
        <v>1400</v>
      </c>
      <c r="G81" s="44">
        <v>1400</v>
      </c>
      <c r="H81" s="15">
        <f t="shared" si="2"/>
        <v>0</v>
      </c>
    </row>
    <row r="82" spans="1:8" s="8" customFormat="1" ht="18" customHeight="1" x14ac:dyDescent="0.25">
      <c r="A82" s="13" t="s">
        <v>1209</v>
      </c>
      <c r="B82" s="41">
        <v>10490525</v>
      </c>
      <c r="C82" s="49" t="s">
        <v>1763</v>
      </c>
      <c r="D82" s="13" t="s">
        <v>1156</v>
      </c>
      <c r="E82" s="11" t="s">
        <v>1157</v>
      </c>
      <c r="F82" s="44">
        <v>1300</v>
      </c>
      <c r="G82" s="44">
        <v>1300</v>
      </c>
      <c r="H82" s="15">
        <f t="shared" si="2"/>
        <v>0</v>
      </c>
    </row>
    <row r="83" spans="1:8" s="8" customFormat="1" ht="17.25" customHeight="1" x14ac:dyDescent="0.25">
      <c r="A83" s="13" t="s">
        <v>1210</v>
      </c>
      <c r="B83" s="41">
        <v>10490528</v>
      </c>
      <c r="C83" s="49" t="s">
        <v>1764</v>
      </c>
      <c r="D83" s="13" t="s">
        <v>1156</v>
      </c>
      <c r="E83" s="11" t="s">
        <v>1157</v>
      </c>
      <c r="F83" s="44">
        <v>2650</v>
      </c>
      <c r="G83" s="44">
        <v>2650</v>
      </c>
      <c r="H83" s="15">
        <f t="shared" si="2"/>
        <v>0</v>
      </c>
    </row>
    <row r="84" spans="1:8" s="8" customFormat="1" ht="14.25" customHeight="1" x14ac:dyDescent="0.25">
      <c r="A84" s="13" t="s">
        <v>1211</v>
      </c>
      <c r="B84" s="41">
        <v>10490548</v>
      </c>
      <c r="C84" s="49" t="s">
        <v>1765</v>
      </c>
      <c r="D84" s="13" t="s">
        <v>1156</v>
      </c>
      <c r="E84" s="11">
        <v>1</v>
      </c>
      <c r="F84" s="44">
        <v>3000</v>
      </c>
      <c r="G84" s="44">
        <v>2925</v>
      </c>
      <c r="H84" s="15">
        <f t="shared" si="2"/>
        <v>75</v>
      </c>
    </row>
    <row r="85" spans="1:8" s="8" customFormat="1" ht="13.5" customHeight="1" x14ac:dyDescent="0.25">
      <c r="A85" s="13" t="s">
        <v>1212</v>
      </c>
      <c r="B85" s="45">
        <v>10490562</v>
      </c>
      <c r="C85" s="270" t="s">
        <v>1766</v>
      </c>
      <c r="D85" s="13" t="s">
        <v>1156</v>
      </c>
      <c r="E85" s="11">
        <v>1</v>
      </c>
      <c r="F85" s="50">
        <v>3000</v>
      </c>
      <c r="G85" s="50">
        <v>2550</v>
      </c>
      <c r="H85" s="15">
        <f t="shared" si="2"/>
        <v>450</v>
      </c>
    </row>
    <row r="86" spans="1:8" s="8" customFormat="1" ht="14.25" customHeight="1" x14ac:dyDescent="0.25">
      <c r="A86" s="13" t="s">
        <v>1213</v>
      </c>
      <c r="B86" s="55">
        <v>10470315</v>
      </c>
      <c r="C86" s="81" t="s">
        <v>1767</v>
      </c>
      <c r="D86" s="84" t="s">
        <v>1156</v>
      </c>
      <c r="E86" s="72">
        <v>1</v>
      </c>
      <c r="F86" s="58">
        <v>2153</v>
      </c>
      <c r="G86" s="58">
        <v>2153</v>
      </c>
      <c r="H86" s="15">
        <f t="shared" si="2"/>
        <v>0</v>
      </c>
    </row>
    <row r="87" spans="1:8" s="8" customFormat="1" ht="16.5" customHeight="1" x14ac:dyDescent="0.25">
      <c r="A87" s="13" t="s">
        <v>1214</v>
      </c>
      <c r="B87" s="55">
        <v>10470332</v>
      </c>
      <c r="C87" s="48" t="s">
        <v>1767</v>
      </c>
      <c r="D87" s="84" t="s">
        <v>1156</v>
      </c>
      <c r="E87" s="72">
        <v>1</v>
      </c>
      <c r="F87" s="58">
        <v>3890</v>
      </c>
      <c r="G87" s="58">
        <v>3890</v>
      </c>
      <c r="H87" s="15">
        <f t="shared" si="2"/>
        <v>0</v>
      </c>
    </row>
    <row r="88" spans="1:8" s="8" customFormat="1" ht="13.5" customHeight="1" x14ac:dyDescent="0.25">
      <c r="A88" s="13" t="s">
        <v>1215</v>
      </c>
      <c r="B88" s="41">
        <v>10470341</v>
      </c>
      <c r="C88" s="49" t="s">
        <v>1732</v>
      </c>
      <c r="D88" s="13" t="s">
        <v>1156</v>
      </c>
      <c r="E88" s="11">
        <v>1</v>
      </c>
      <c r="F88" s="44">
        <v>8378</v>
      </c>
      <c r="G88" s="15">
        <v>8378</v>
      </c>
      <c r="H88" s="15">
        <f t="shared" si="2"/>
        <v>0</v>
      </c>
    </row>
    <row r="89" spans="1:8" s="8" customFormat="1" ht="13.5" customHeight="1" x14ac:dyDescent="0.25">
      <c r="A89" s="13" t="s">
        <v>1216</v>
      </c>
      <c r="B89" s="59">
        <v>10470613</v>
      </c>
      <c r="C89" s="49" t="s">
        <v>1768</v>
      </c>
      <c r="D89" s="13" t="s">
        <v>1156</v>
      </c>
      <c r="E89" s="11">
        <v>1</v>
      </c>
      <c r="F89" s="60">
        <v>26500</v>
      </c>
      <c r="G89" s="15">
        <v>917.96</v>
      </c>
      <c r="H89" s="15">
        <f t="shared" si="2"/>
        <v>25582.04</v>
      </c>
    </row>
    <row r="90" spans="1:8" s="8" customFormat="1" ht="13.5" customHeight="1" x14ac:dyDescent="0.25">
      <c r="A90" s="13" t="s">
        <v>1217</v>
      </c>
      <c r="B90" s="45">
        <v>10490542</v>
      </c>
      <c r="C90" s="49" t="s">
        <v>1769</v>
      </c>
      <c r="D90" s="13" t="s">
        <v>1156</v>
      </c>
      <c r="E90" s="11">
        <v>1</v>
      </c>
      <c r="F90" s="50">
        <v>1650</v>
      </c>
      <c r="G90" s="50">
        <v>1650</v>
      </c>
      <c r="H90" s="15">
        <f t="shared" si="2"/>
        <v>0</v>
      </c>
    </row>
    <row r="91" spans="1:8" s="8" customFormat="1" ht="14.25" customHeight="1" x14ac:dyDescent="0.25">
      <c r="A91" s="13" t="s">
        <v>1218</v>
      </c>
      <c r="B91" s="41">
        <v>10490534</v>
      </c>
      <c r="C91" s="49" t="s">
        <v>1770</v>
      </c>
      <c r="D91" s="13" t="s">
        <v>1156</v>
      </c>
      <c r="E91" s="11">
        <v>1</v>
      </c>
      <c r="F91" s="44">
        <v>8968</v>
      </c>
      <c r="G91" s="44">
        <v>8968</v>
      </c>
      <c r="H91" s="15">
        <f t="shared" si="2"/>
        <v>0</v>
      </c>
    </row>
    <row r="92" spans="1:8" s="8" customFormat="1" ht="13.5" customHeight="1" x14ac:dyDescent="0.25">
      <c r="A92" s="13" t="s">
        <v>1219</v>
      </c>
      <c r="B92" s="45">
        <v>10490544</v>
      </c>
      <c r="C92" s="270" t="s">
        <v>1771</v>
      </c>
      <c r="D92" s="13" t="s">
        <v>1156</v>
      </c>
      <c r="E92" s="11">
        <v>1</v>
      </c>
      <c r="F92" s="15">
        <v>3720</v>
      </c>
      <c r="G92" s="15">
        <v>3720</v>
      </c>
      <c r="H92" s="15">
        <f t="shared" si="2"/>
        <v>0</v>
      </c>
    </row>
    <row r="93" spans="1:8" s="8" customFormat="1" ht="13.5" customHeight="1" x14ac:dyDescent="0.25">
      <c r="A93" s="13" t="s">
        <v>1220</v>
      </c>
      <c r="B93" s="41">
        <v>10490095</v>
      </c>
      <c r="C93" s="49" t="s">
        <v>1772</v>
      </c>
      <c r="D93" s="13" t="s">
        <v>1156</v>
      </c>
      <c r="E93" s="11">
        <v>1</v>
      </c>
      <c r="F93" s="44">
        <v>1186</v>
      </c>
      <c r="G93" s="15">
        <v>1186</v>
      </c>
      <c r="H93" s="15">
        <f t="shared" si="2"/>
        <v>0</v>
      </c>
    </row>
    <row r="94" spans="1:8" s="8" customFormat="1" ht="15" customHeight="1" x14ac:dyDescent="0.25">
      <c r="A94" s="13" t="s">
        <v>1221</v>
      </c>
      <c r="B94" s="41">
        <v>10490578</v>
      </c>
      <c r="C94" s="49" t="s">
        <v>1773</v>
      </c>
      <c r="D94" s="13" t="s">
        <v>1156</v>
      </c>
      <c r="E94" s="11">
        <v>1</v>
      </c>
      <c r="F94" s="44">
        <v>7250</v>
      </c>
      <c r="G94" s="44">
        <v>4350</v>
      </c>
      <c r="H94" s="15">
        <f t="shared" si="2"/>
        <v>2900</v>
      </c>
    </row>
    <row r="95" spans="1:8" s="8" customFormat="1" ht="16.5" customHeight="1" x14ac:dyDescent="0.25">
      <c r="A95" s="13" t="s">
        <v>1222</v>
      </c>
      <c r="B95" s="41">
        <v>10490579</v>
      </c>
      <c r="C95" s="49" t="s">
        <v>1773</v>
      </c>
      <c r="D95" s="13" t="s">
        <v>1156</v>
      </c>
      <c r="E95" s="11">
        <v>1</v>
      </c>
      <c r="F95" s="44">
        <v>7250</v>
      </c>
      <c r="G95" s="44">
        <v>4350</v>
      </c>
      <c r="H95" s="15">
        <f t="shared" si="2"/>
        <v>2900</v>
      </c>
    </row>
    <row r="96" spans="1:8" s="8" customFormat="1" ht="16.5" customHeight="1" x14ac:dyDescent="0.25">
      <c r="A96" s="13" t="s">
        <v>1223</v>
      </c>
      <c r="B96" s="41">
        <v>10470497</v>
      </c>
      <c r="C96" s="49" t="s">
        <v>1754</v>
      </c>
      <c r="D96" s="13" t="s">
        <v>1156</v>
      </c>
      <c r="E96" s="11" t="s">
        <v>1157</v>
      </c>
      <c r="F96" s="44">
        <v>1051</v>
      </c>
      <c r="G96" s="44">
        <v>1051</v>
      </c>
      <c r="H96" s="15">
        <f t="shared" si="2"/>
        <v>0</v>
      </c>
    </row>
    <row r="97" spans="1:8" s="8" customFormat="1" ht="14.25" customHeight="1" x14ac:dyDescent="0.25">
      <c r="A97" s="13" t="s">
        <v>1224</v>
      </c>
      <c r="B97" s="41">
        <v>10490553</v>
      </c>
      <c r="C97" s="49" t="s">
        <v>1774</v>
      </c>
      <c r="D97" s="13" t="s">
        <v>1156</v>
      </c>
      <c r="E97" s="11">
        <v>1</v>
      </c>
      <c r="F97" s="44">
        <v>1605</v>
      </c>
      <c r="G97" s="44">
        <v>1388.42</v>
      </c>
      <c r="H97" s="15">
        <f t="shared" si="2"/>
        <v>216.57999999999993</v>
      </c>
    </row>
    <row r="98" spans="1:8" s="8" customFormat="1" ht="18" customHeight="1" x14ac:dyDescent="0.25">
      <c r="A98" s="13" t="s">
        <v>1225</v>
      </c>
      <c r="B98" s="41">
        <v>10490569</v>
      </c>
      <c r="C98" s="49" t="s">
        <v>1775</v>
      </c>
      <c r="D98" s="13" t="s">
        <v>1156</v>
      </c>
      <c r="E98" s="11" t="s">
        <v>1157</v>
      </c>
      <c r="F98" s="44">
        <v>4302</v>
      </c>
      <c r="G98" s="44">
        <v>2796.3</v>
      </c>
      <c r="H98" s="15">
        <f t="shared" si="2"/>
        <v>1505.6999999999998</v>
      </c>
    </row>
    <row r="99" spans="1:8" s="8" customFormat="1" ht="21" customHeight="1" x14ac:dyDescent="0.25">
      <c r="A99" s="13" t="s">
        <v>1226</v>
      </c>
      <c r="B99" s="41">
        <v>10470757</v>
      </c>
      <c r="C99" s="49" t="s">
        <v>1914</v>
      </c>
      <c r="D99" s="13" t="s">
        <v>1156</v>
      </c>
      <c r="E99" s="13">
        <v>1</v>
      </c>
      <c r="F99" s="44">
        <v>1437</v>
      </c>
      <c r="G99" s="44">
        <v>1437</v>
      </c>
      <c r="H99" s="15">
        <f t="shared" ref="H99:H162" si="3">F99-G99</f>
        <v>0</v>
      </c>
    </row>
    <row r="100" spans="1:8" s="8" customFormat="1" ht="19.5" customHeight="1" x14ac:dyDescent="0.25">
      <c r="A100" s="13" t="s">
        <v>1227</v>
      </c>
      <c r="B100" s="41">
        <v>10470107</v>
      </c>
      <c r="C100" s="49" t="s">
        <v>1915</v>
      </c>
      <c r="D100" s="13" t="s">
        <v>1156</v>
      </c>
      <c r="E100" s="13">
        <v>1</v>
      </c>
      <c r="F100" s="44">
        <v>1685</v>
      </c>
      <c r="G100" s="44">
        <v>1685</v>
      </c>
      <c r="H100" s="15">
        <f t="shared" si="3"/>
        <v>0</v>
      </c>
    </row>
    <row r="101" spans="1:8" s="8" customFormat="1" ht="21" customHeight="1" x14ac:dyDescent="0.25">
      <c r="A101" s="13" t="s">
        <v>1228</v>
      </c>
      <c r="B101" s="41">
        <v>10470163</v>
      </c>
      <c r="C101" s="49" t="s">
        <v>1776</v>
      </c>
      <c r="D101" s="13" t="s">
        <v>1156</v>
      </c>
      <c r="E101" s="13">
        <v>1</v>
      </c>
      <c r="F101" s="44">
        <v>1589</v>
      </c>
      <c r="G101" s="44">
        <v>1589</v>
      </c>
      <c r="H101" s="15">
        <f t="shared" si="3"/>
        <v>0</v>
      </c>
    </row>
    <row r="102" spans="1:8" s="8" customFormat="1" ht="21" customHeight="1" x14ac:dyDescent="0.25">
      <c r="A102" s="13" t="s">
        <v>1229</v>
      </c>
      <c r="B102" s="41">
        <v>10470194</v>
      </c>
      <c r="C102" s="49" t="s">
        <v>1916</v>
      </c>
      <c r="D102" s="13" t="s">
        <v>1156</v>
      </c>
      <c r="E102" s="13">
        <v>1</v>
      </c>
      <c r="F102" s="44">
        <v>3260</v>
      </c>
      <c r="G102" s="44">
        <v>3260</v>
      </c>
      <c r="H102" s="15">
        <f t="shared" si="3"/>
        <v>0</v>
      </c>
    </row>
    <row r="103" spans="1:8" s="8" customFormat="1" ht="21.75" customHeight="1" x14ac:dyDescent="0.25">
      <c r="A103" s="13" t="s">
        <v>1230</v>
      </c>
      <c r="B103" s="41">
        <v>10470220</v>
      </c>
      <c r="C103" s="49" t="s">
        <v>1915</v>
      </c>
      <c r="D103" s="13" t="s">
        <v>1156</v>
      </c>
      <c r="E103" s="13">
        <v>1</v>
      </c>
      <c r="F103" s="44">
        <v>1685</v>
      </c>
      <c r="G103" s="44">
        <v>1685</v>
      </c>
      <c r="H103" s="15">
        <f t="shared" si="3"/>
        <v>0</v>
      </c>
    </row>
    <row r="104" spans="1:8" s="8" customFormat="1" ht="18" customHeight="1" x14ac:dyDescent="0.25">
      <c r="A104" s="13" t="s">
        <v>1231</v>
      </c>
      <c r="B104" s="41">
        <v>10470212</v>
      </c>
      <c r="C104" s="49" t="s">
        <v>1917</v>
      </c>
      <c r="D104" s="13" t="s">
        <v>1156</v>
      </c>
      <c r="E104" s="13">
        <v>1</v>
      </c>
      <c r="F104" s="44">
        <v>4236</v>
      </c>
      <c r="G104" s="44">
        <v>4236</v>
      </c>
      <c r="H104" s="15">
        <f t="shared" si="3"/>
        <v>0</v>
      </c>
    </row>
    <row r="105" spans="1:8" s="8" customFormat="1" ht="14.25" customHeight="1" x14ac:dyDescent="0.25">
      <c r="A105" s="13" t="s">
        <v>1232</v>
      </c>
      <c r="B105" s="41">
        <v>10470222</v>
      </c>
      <c r="C105" s="49" t="s">
        <v>1918</v>
      </c>
      <c r="D105" s="13" t="s">
        <v>1156</v>
      </c>
      <c r="E105" s="11">
        <v>1</v>
      </c>
      <c r="F105" s="44">
        <v>1595</v>
      </c>
      <c r="G105" s="44">
        <v>1595</v>
      </c>
      <c r="H105" s="15">
        <f t="shared" si="3"/>
        <v>0</v>
      </c>
    </row>
    <row r="106" spans="1:8" s="8" customFormat="1" ht="15.75" customHeight="1" x14ac:dyDescent="0.25">
      <c r="A106" s="13" t="s">
        <v>1233</v>
      </c>
      <c r="B106" s="41">
        <v>10470231</v>
      </c>
      <c r="C106" s="49" t="s">
        <v>1919</v>
      </c>
      <c r="D106" s="13" t="s">
        <v>1156</v>
      </c>
      <c r="E106" s="11">
        <v>1</v>
      </c>
      <c r="F106" s="44">
        <v>1538</v>
      </c>
      <c r="G106" s="44">
        <v>1538</v>
      </c>
      <c r="H106" s="15">
        <f t="shared" si="3"/>
        <v>0</v>
      </c>
    </row>
    <row r="107" spans="1:8" s="8" customFormat="1" ht="17.25" customHeight="1" x14ac:dyDescent="0.25">
      <c r="A107" s="13" t="s">
        <v>1234</v>
      </c>
      <c r="B107" s="41">
        <v>10470234</v>
      </c>
      <c r="C107" s="49" t="s">
        <v>1920</v>
      </c>
      <c r="D107" s="13" t="s">
        <v>1156</v>
      </c>
      <c r="E107" s="11" t="s">
        <v>1157</v>
      </c>
      <c r="F107" s="44">
        <v>1817</v>
      </c>
      <c r="G107" s="44">
        <v>1817</v>
      </c>
      <c r="H107" s="15">
        <f t="shared" si="3"/>
        <v>0</v>
      </c>
    </row>
    <row r="108" spans="1:8" s="8" customFormat="1" ht="18" customHeight="1" x14ac:dyDescent="0.25">
      <c r="A108" s="13" t="s">
        <v>1235</v>
      </c>
      <c r="B108" s="41">
        <v>10470235</v>
      </c>
      <c r="C108" s="49" t="s">
        <v>1921</v>
      </c>
      <c r="D108" s="13" t="s">
        <v>1156</v>
      </c>
      <c r="E108" s="11" t="s">
        <v>1157</v>
      </c>
      <c r="F108" s="44">
        <v>1470</v>
      </c>
      <c r="G108" s="44">
        <v>1470</v>
      </c>
      <c r="H108" s="15">
        <f t="shared" si="3"/>
        <v>0</v>
      </c>
    </row>
    <row r="109" spans="1:8" s="8" customFormat="1" ht="37.5" customHeight="1" x14ac:dyDescent="0.25">
      <c r="A109" s="12" t="s">
        <v>1236</v>
      </c>
      <c r="B109" s="98">
        <v>10470567</v>
      </c>
      <c r="C109" s="73" t="s">
        <v>1777</v>
      </c>
      <c r="D109" s="13" t="s">
        <v>1156</v>
      </c>
      <c r="E109" s="11" t="s">
        <v>1157</v>
      </c>
      <c r="F109" s="90">
        <v>2707</v>
      </c>
      <c r="G109" s="15">
        <v>1910.95</v>
      </c>
      <c r="H109" s="15">
        <f t="shared" si="3"/>
        <v>796.05</v>
      </c>
    </row>
    <row r="110" spans="1:8" s="8" customFormat="1" ht="18" customHeight="1" x14ac:dyDescent="0.25">
      <c r="A110" s="13" t="s">
        <v>1237</v>
      </c>
      <c r="B110" s="41">
        <v>10470304</v>
      </c>
      <c r="C110" s="49" t="s">
        <v>1922</v>
      </c>
      <c r="D110" s="13" t="s">
        <v>1156</v>
      </c>
      <c r="E110" s="11" t="s">
        <v>1157</v>
      </c>
      <c r="F110" s="44">
        <v>1538</v>
      </c>
      <c r="G110" s="44">
        <v>1538</v>
      </c>
      <c r="H110" s="15">
        <f t="shared" si="3"/>
        <v>0</v>
      </c>
    </row>
    <row r="111" spans="1:8" s="8" customFormat="1" ht="17.25" customHeight="1" x14ac:dyDescent="0.25">
      <c r="A111" s="13" t="s">
        <v>1238</v>
      </c>
      <c r="B111" s="41">
        <v>10470305</v>
      </c>
      <c r="C111" s="49" t="s">
        <v>1923</v>
      </c>
      <c r="D111" s="13" t="s">
        <v>1156</v>
      </c>
      <c r="E111" s="11" t="s">
        <v>1157</v>
      </c>
      <c r="F111" s="44">
        <v>1538</v>
      </c>
      <c r="G111" s="44">
        <v>1538</v>
      </c>
      <c r="H111" s="15">
        <f t="shared" si="3"/>
        <v>0</v>
      </c>
    </row>
    <row r="112" spans="1:8" s="8" customFormat="1" ht="19.5" customHeight="1" x14ac:dyDescent="0.25">
      <c r="A112" s="13" t="s">
        <v>1239</v>
      </c>
      <c r="B112" s="41">
        <v>10470340</v>
      </c>
      <c r="C112" s="49" t="s">
        <v>1924</v>
      </c>
      <c r="D112" s="13" t="s">
        <v>1156</v>
      </c>
      <c r="E112" s="11" t="s">
        <v>1157</v>
      </c>
      <c r="F112" s="44">
        <v>1636</v>
      </c>
      <c r="G112" s="44">
        <v>1636</v>
      </c>
      <c r="H112" s="15">
        <f t="shared" si="3"/>
        <v>0</v>
      </c>
    </row>
    <row r="113" spans="1:8" s="8" customFormat="1" ht="18.75" customHeight="1" x14ac:dyDescent="0.25">
      <c r="A113" s="13" t="s">
        <v>1240</v>
      </c>
      <c r="B113" s="41">
        <v>10470408</v>
      </c>
      <c r="C113" s="49" t="s">
        <v>1925</v>
      </c>
      <c r="D113" s="13" t="s">
        <v>1156</v>
      </c>
      <c r="E113" s="11" t="s">
        <v>1157</v>
      </c>
      <c r="F113" s="44">
        <v>3268</v>
      </c>
      <c r="G113" s="44">
        <v>3268</v>
      </c>
      <c r="H113" s="15">
        <f t="shared" si="3"/>
        <v>0</v>
      </c>
    </row>
    <row r="114" spans="1:8" s="8" customFormat="1" ht="18" customHeight="1" x14ac:dyDescent="0.25">
      <c r="A114" s="13" t="s">
        <v>1241</v>
      </c>
      <c r="B114" s="41">
        <v>10470410</v>
      </c>
      <c r="C114" s="49" t="s">
        <v>1926</v>
      </c>
      <c r="D114" s="13" t="s">
        <v>1156</v>
      </c>
      <c r="E114" s="11" t="s">
        <v>1157</v>
      </c>
      <c r="F114" s="44">
        <v>1760</v>
      </c>
      <c r="G114" s="44">
        <v>1760</v>
      </c>
      <c r="H114" s="15">
        <f t="shared" si="3"/>
        <v>0</v>
      </c>
    </row>
    <row r="115" spans="1:8" s="8" customFormat="1" ht="18" customHeight="1" x14ac:dyDescent="0.25">
      <c r="A115" s="13" t="s">
        <v>1242</v>
      </c>
      <c r="B115" s="41">
        <v>10470416</v>
      </c>
      <c r="C115" s="49" t="s">
        <v>1927</v>
      </c>
      <c r="D115" s="13" t="s">
        <v>1156</v>
      </c>
      <c r="E115" s="11" t="s">
        <v>1157</v>
      </c>
      <c r="F115" s="44">
        <v>1235</v>
      </c>
      <c r="G115" s="44">
        <v>1235</v>
      </c>
      <c r="H115" s="15">
        <f t="shared" si="3"/>
        <v>0</v>
      </c>
    </row>
    <row r="116" spans="1:8" s="8" customFormat="1" ht="18.75" customHeight="1" x14ac:dyDescent="0.25">
      <c r="A116" s="13" t="s">
        <v>1243</v>
      </c>
      <c r="B116" s="41">
        <v>10470420</v>
      </c>
      <c r="C116" s="49" t="s">
        <v>1778</v>
      </c>
      <c r="D116" s="13" t="s">
        <v>1156</v>
      </c>
      <c r="E116" s="11" t="s">
        <v>1157</v>
      </c>
      <c r="F116" s="44">
        <v>3116</v>
      </c>
      <c r="G116" s="44">
        <v>3116</v>
      </c>
      <c r="H116" s="15">
        <f t="shared" si="3"/>
        <v>0</v>
      </c>
    </row>
    <row r="117" spans="1:8" s="8" customFormat="1" ht="19.5" customHeight="1" x14ac:dyDescent="0.25">
      <c r="A117" s="13" t="s">
        <v>1244</v>
      </c>
      <c r="B117" s="41">
        <v>10470429</v>
      </c>
      <c r="C117" s="48" t="s">
        <v>1928</v>
      </c>
      <c r="D117" s="13" t="s">
        <v>1156</v>
      </c>
      <c r="E117" s="11" t="s">
        <v>1157</v>
      </c>
      <c r="F117" s="44">
        <v>4660</v>
      </c>
      <c r="G117" s="44">
        <v>4660</v>
      </c>
      <c r="H117" s="15">
        <f t="shared" si="3"/>
        <v>0</v>
      </c>
    </row>
    <row r="118" spans="1:8" s="8" customFormat="1" ht="16.5" customHeight="1" x14ac:dyDescent="0.25">
      <c r="A118" s="13" t="s">
        <v>1245</v>
      </c>
      <c r="B118" s="41">
        <v>10470433</v>
      </c>
      <c r="C118" s="48" t="s">
        <v>1779</v>
      </c>
      <c r="D118" s="13" t="s">
        <v>1156</v>
      </c>
      <c r="E118" s="11" t="s">
        <v>1157</v>
      </c>
      <c r="F118" s="44">
        <v>2808</v>
      </c>
      <c r="G118" s="44">
        <v>2808</v>
      </c>
      <c r="H118" s="15">
        <f t="shared" si="3"/>
        <v>0</v>
      </c>
    </row>
    <row r="119" spans="1:8" s="8" customFormat="1" ht="18" customHeight="1" x14ac:dyDescent="0.25">
      <c r="A119" s="13" t="s">
        <v>1246</v>
      </c>
      <c r="B119" s="41">
        <v>10470439</v>
      </c>
      <c r="C119" s="49" t="s">
        <v>1929</v>
      </c>
      <c r="D119" s="13" t="s">
        <v>1156</v>
      </c>
      <c r="E119" s="11" t="s">
        <v>1157</v>
      </c>
      <c r="F119" s="44">
        <v>14620</v>
      </c>
      <c r="G119" s="44">
        <v>14620</v>
      </c>
      <c r="H119" s="15">
        <f t="shared" si="3"/>
        <v>0</v>
      </c>
    </row>
    <row r="120" spans="1:8" s="8" customFormat="1" ht="19.5" customHeight="1" x14ac:dyDescent="0.25">
      <c r="A120" s="13" t="s">
        <v>1247</v>
      </c>
      <c r="B120" s="41">
        <v>10470440</v>
      </c>
      <c r="C120" s="49" t="s">
        <v>1930</v>
      </c>
      <c r="D120" s="13" t="s">
        <v>1156</v>
      </c>
      <c r="E120" s="11" t="s">
        <v>1157</v>
      </c>
      <c r="F120" s="44">
        <v>16154</v>
      </c>
      <c r="G120" s="44">
        <v>16154</v>
      </c>
      <c r="H120" s="15">
        <f t="shared" si="3"/>
        <v>0</v>
      </c>
    </row>
    <row r="121" spans="1:8" s="8" customFormat="1" ht="16.5" customHeight="1" x14ac:dyDescent="0.25">
      <c r="A121" s="13" t="s">
        <v>1248</v>
      </c>
      <c r="B121" s="41">
        <v>10470470</v>
      </c>
      <c r="C121" s="49" t="s">
        <v>1931</v>
      </c>
      <c r="D121" s="13" t="s">
        <v>1156</v>
      </c>
      <c r="E121" s="11" t="s">
        <v>1157</v>
      </c>
      <c r="F121" s="44">
        <v>2386</v>
      </c>
      <c r="G121" s="44">
        <v>2386</v>
      </c>
      <c r="H121" s="15">
        <f t="shared" si="3"/>
        <v>0</v>
      </c>
    </row>
    <row r="122" spans="1:8" s="8" customFormat="1" ht="16.5" customHeight="1" x14ac:dyDescent="0.25">
      <c r="A122" s="13" t="s">
        <v>1249</v>
      </c>
      <c r="B122" s="41">
        <v>10470479</v>
      </c>
      <c r="C122" s="49" t="s">
        <v>1932</v>
      </c>
      <c r="D122" s="13" t="s">
        <v>1156</v>
      </c>
      <c r="E122" s="11" t="s">
        <v>1157</v>
      </c>
      <c r="F122" s="44">
        <v>5862</v>
      </c>
      <c r="G122" s="15">
        <v>5862</v>
      </c>
      <c r="H122" s="15">
        <f t="shared" si="3"/>
        <v>0</v>
      </c>
    </row>
    <row r="123" spans="1:8" s="8" customFormat="1" ht="18" customHeight="1" x14ac:dyDescent="0.25">
      <c r="A123" s="13" t="s">
        <v>1250</v>
      </c>
      <c r="B123" s="41">
        <v>10470480</v>
      </c>
      <c r="C123" s="49" t="s">
        <v>1933</v>
      </c>
      <c r="D123" s="13" t="s">
        <v>1156</v>
      </c>
      <c r="E123" s="11" t="s">
        <v>1157</v>
      </c>
      <c r="F123" s="44">
        <v>6266</v>
      </c>
      <c r="G123" s="15">
        <v>6266</v>
      </c>
      <c r="H123" s="15">
        <f t="shared" si="3"/>
        <v>0</v>
      </c>
    </row>
    <row r="124" spans="1:8" s="8" customFormat="1" ht="18" customHeight="1" x14ac:dyDescent="0.25">
      <c r="A124" s="13" t="s">
        <v>1251</v>
      </c>
      <c r="B124" s="41">
        <v>10470496</v>
      </c>
      <c r="C124" s="49" t="s">
        <v>1934</v>
      </c>
      <c r="D124" s="13" t="s">
        <v>1156</v>
      </c>
      <c r="E124" s="11" t="s">
        <v>1157</v>
      </c>
      <c r="F124" s="44">
        <v>8800</v>
      </c>
      <c r="G124" s="15">
        <v>8800</v>
      </c>
      <c r="H124" s="15">
        <f t="shared" si="3"/>
        <v>0</v>
      </c>
    </row>
    <row r="125" spans="1:8" s="8" customFormat="1" ht="18.75" customHeight="1" x14ac:dyDescent="0.25">
      <c r="A125" s="13" t="s">
        <v>1252</v>
      </c>
      <c r="B125" s="41">
        <v>10470511</v>
      </c>
      <c r="C125" s="49" t="s">
        <v>1935</v>
      </c>
      <c r="D125" s="13" t="s">
        <v>1156</v>
      </c>
      <c r="E125" s="11" t="s">
        <v>1157</v>
      </c>
      <c r="F125" s="44">
        <v>12000</v>
      </c>
      <c r="G125" s="15">
        <v>12000</v>
      </c>
      <c r="H125" s="15">
        <f t="shared" si="3"/>
        <v>0</v>
      </c>
    </row>
    <row r="126" spans="1:8" s="8" customFormat="1" ht="18.75" customHeight="1" x14ac:dyDescent="0.25">
      <c r="A126" s="13" t="s">
        <v>1253</v>
      </c>
      <c r="B126" s="41">
        <v>10470512</v>
      </c>
      <c r="C126" s="49" t="s">
        <v>1936</v>
      </c>
      <c r="D126" s="13" t="s">
        <v>1156</v>
      </c>
      <c r="E126" s="11" t="s">
        <v>1157</v>
      </c>
      <c r="F126" s="44">
        <v>8375</v>
      </c>
      <c r="G126" s="44">
        <v>8375</v>
      </c>
      <c r="H126" s="15">
        <f t="shared" si="3"/>
        <v>0</v>
      </c>
    </row>
    <row r="127" spans="1:8" s="8" customFormat="1" ht="18.75" customHeight="1" x14ac:dyDescent="0.25">
      <c r="A127" s="13" t="s">
        <v>1254</v>
      </c>
      <c r="B127" s="41">
        <v>10470517</v>
      </c>
      <c r="C127" s="49" t="s">
        <v>1937</v>
      </c>
      <c r="D127" s="13" t="s">
        <v>1156</v>
      </c>
      <c r="E127" s="11" t="s">
        <v>1157</v>
      </c>
      <c r="F127" s="44">
        <v>7000</v>
      </c>
      <c r="G127" s="44">
        <v>7000</v>
      </c>
      <c r="H127" s="15">
        <f t="shared" si="3"/>
        <v>0</v>
      </c>
    </row>
    <row r="128" spans="1:8" s="8" customFormat="1" ht="18" customHeight="1" x14ac:dyDescent="0.25">
      <c r="A128" s="13" t="s">
        <v>1255</v>
      </c>
      <c r="B128" s="41">
        <v>10470520</v>
      </c>
      <c r="C128" s="49" t="s">
        <v>1938</v>
      </c>
      <c r="D128" s="13" t="s">
        <v>1156</v>
      </c>
      <c r="E128" s="11" t="s">
        <v>1157</v>
      </c>
      <c r="F128" s="44">
        <v>11300</v>
      </c>
      <c r="G128" s="44">
        <v>11300</v>
      </c>
      <c r="H128" s="15">
        <f t="shared" si="3"/>
        <v>0</v>
      </c>
    </row>
    <row r="129" spans="1:8" s="8" customFormat="1" ht="20.25" customHeight="1" x14ac:dyDescent="0.25">
      <c r="A129" s="13" t="s">
        <v>1256</v>
      </c>
      <c r="B129" s="41">
        <v>10470532</v>
      </c>
      <c r="C129" s="49" t="s">
        <v>1939</v>
      </c>
      <c r="D129" s="13" t="s">
        <v>1156</v>
      </c>
      <c r="E129" s="11" t="s">
        <v>1157</v>
      </c>
      <c r="F129" s="44">
        <v>8300</v>
      </c>
      <c r="G129" s="44">
        <v>8300</v>
      </c>
      <c r="H129" s="15">
        <f t="shared" si="3"/>
        <v>0</v>
      </c>
    </row>
    <row r="130" spans="1:8" s="8" customFormat="1" ht="19.5" customHeight="1" x14ac:dyDescent="0.25">
      <c r="A130" s="13" t="s">
        <v>1257</v>
      </c>
      <c r="B130" s="41">
        <v>10470547</v>
      </c>
      <c r="C130" s="48" t="s">
        <v>2123</v>
      </c>
      <c r="D130" s="13" t="s">
        <v>1156</v>
      </c>
      <c r="E130" s="11" t="s">
        <v>1157</v>
      </c>
      <c r="F130" s="44">
        <v>4998</v>
      </c>
      <c r="G130" s="44">
        <v>4876.6000000000004</v>
      </c>
      <c r="H130" s="15">
        <f t="shared" si="3"/>
        <v>121.39999999999964</v>
      </c>
    </row>
    <row r="131" spans="1:8" s="8" customFormat="1" ht="36.75" customHeight="1" x14ac:dyDescent="0.25">
      <c r="A131" s="13" t="s">
        <v>1258</v>
      </c>
      <c r="B131" s="41">
        <v>10490563</v>
      </c>
      <c r="C131" s="48" t="s">
        <v>2128</v>
      </c>
      <c r="D131" s="13" t="s">
        <v>1156</v>
      </c>
      <c r="E131" s="11" t="s">
        <v>1157</v>
      </c>
      <c r="F131" s="86">
        <v>82242</v>
      </c>
      <c r="G131" s="86">
        <v>64419.35</v>
      </c>
      <c r="H131" s="15">
        <f t="shared" si="3"/>
        <v>17822.650000000001</v>
      </c>
    </row>
    <row r="132" spans="1:8" s="8" customFormat="1" ht="35.25" customHeight="1" x14ac:dyDescent="0.25">
      <c r="A132" s="13" t="s">
        <v>1259</v>
      </c>
      <c r="B132" s="41">
        <v>10470555</v>
      </c>
      <c r="C132" s="49" t="s">
        <v>2127</v>
      </c>
      <c r="D132" s="13" t="s">
        <v>1156</v>
      </c>
      <c r="E132" s="11" t="s">
        <v>1157</v>
      </c>
      <c r="F132" s="86">
        <v>36740</v>
      </c>
      <c r="G132" s="86">
        <v>32757.5</v>
      </c>
      <c r="H132" s="15">
        <f t="shared" si="3"/>
        <v>3982.5</v>
      </c>
    </row>
    <row r="133" spans="1:8" s="8" customFormat="1" ht="18.75" customHeight="1" x14ac:dyDescent="0.25">
      <c r="A133" s="13" t="s">
        <v>1260</v>
      </c>
      <c r="B133" s="41">
        <v>10470559</v>
      </c>
      <c r="C133" s="49" t="s">
        <v>1940</v>
      </c>
      <c r="D133" s="13" t="s">
        <v>1156</v>
      </c>
      <c r="E133" s="11" t="s">
        <v>1157</v>
      </c>
      <c r="F133" s="86">
        <v>1520</v>
      </c>
      <c r="G133" s="86">
        <v>1307</v>
      </c>
      <c r="H133" s="15">
        <f t="shared" si="3"/>
        <v>213</v>
      </c>
    </row>
    <row r="134" spans="1:8" s="8" customFormat="1" ht="43.5" customHeight="1" x14ac:dyDescent="0.25">
      <c r="A134" s="13" t="s">
        <v>1261</v>
      </c>
      <c r="B134" s="41">
        <v>10470561</v>
      </c>
      <c r="C134" s="49" t="s">
        <v>2126</v>
      </c>
      <c r="D134" s="13" t="s">
        <v>1156</v>
      </c>
      <c r="E134" s="11" t="s">
        <v>1157</v>
      </c>
      <c r="F134" s="86">
        <v>37565</v>
      </c>
      <c r="G134" s="86">
        <v>32869.42</v>
      </c>
      <c r="H134" s="15">
        <f t="shared" si="3"/>
        <v>4695.5800000000017</v>
      </c>
    </row>
    <row r="135" spans="1:8" s="8" customFormat="1" ht="18.75" customHeight="1" x14ac:dyDescent="0.25">
      <c r="A135" s="13" t="s">
        <v>1262</v>
      </c>
      <c r="B135" s="41">
        <v>10470561</v>
      </c>
      <c r="C135" s="49" t="s">
        <v>1941</v>
      </c>
      <c r="D135" s="13" t="s">
        <v>1156</v>
      </c>
      <c r="E135" s="11" t="s">
        <v>1157</v>
      </c>
      <c r="F135" s="44">
        <v>20868</v>
      </c>
      <c r="G135" s="44">
        <v>18321.900000000001</v>
      </c>
      <c r="H135" s="15">
        <f t="shared" si="3"/>
        <v>2546.0999999999985</v>
      </c>
    </row>
    <row r="136" spans="1:8" s="8" customFormat="1" ht="19.5" customHeight="1" x14ac:dyDescent="0.25">
      <c r="A136" s="13" t="s">
        <v>1263</v>
      </c>
      <c r="B136" s="41">
        <v>10470156</v>
      </c>
      <c r="C136" s="49" t="s">
        <v>1942</v>
      </c>
      <c r="D136" s="13" t="s">
        <v>1156</v>
      </c>
      <c r="E136" s="11" t="s">
        <v>1157</v>
      </c>
      <c r="F136" s="44">
        <v>2080</v>
      </c>
      <c r="G136" s="44">
        <v>2080</v>
      </c>
      <c r="H136" s="15">
        <f t="shared" si="3"/>
        <v>0</v>
      </c>
    </row>
    <row r="137" spans="1:8" s="8" customFormat="1" ht="20.25" customHeight="1" x14ac:dyDescent="0.25">
      <c r="A137" s="13" t="s">
        <v>1264</v>
      </c>
      <c r="B137" s="41">
        <v>10470276</v>
      </c>
      <c r="C137" s="49" t="s">
        <v>1780</v>
      </c>
      <c r="D137" s="13" t="s">
        <v>1156</v>
      </c>
      <c r="E137" s="11" t="s">
        <v>1157</v>
      </c>
      <c r="F137" s="44">
        <v>1656</v>
      </c>
      <c r="G137" s="44">
        <v>1656</v>
      </c>
      <c r="H137" s="15">
        <f t="shared" si="3"/>
        <v>0</v>
      </c>
    </row>
    <row r="138" spans="1:8" s="8" customFormat="1" ht="20.25" customHeight="1" x14ac:dyDescent="0.25">
      <c r="A138" s="13" t="s">
        <v>1265</v>
      </c>
      <c r="B138" s="41">
        <v>10490263</v>
      </c>
      <c r="C138" s="49" t="s">
        <v>1781</v>
      </c>
      <c r="D138" s="13" t="s">
        <v>1156</v>
      </c>
      <c r="E138" s="11" t="s">
        <v>1157</v>
      </c>
      <c r="F138" s="44">
        <v>2088</v>
      </c>
      <c r="G138" s="44">
        <v>2088</v>
      </c>
      <c r="H138" s="15">
        <f t="shared" si="3"/>
        <v>0</v>
      </c>
    </row>
    <row r="139" spans="1:8" s="8" customFormat="1" ht="19.5" customHeight="1" x14ac:dyDescent="0.25">
      <c r="A139" s="13" t="s">
        <v>1266</v>
      </c>
      <c r="B139" s="41">
        <v>10490268</v>
      </c>
      <c r="C139" s="49" t="s">
        <v>1782</v>
      </c>
      <c r="D139" s="13" t="s">
        <v>1156</v>
      </c>
      <c r="E139" s="11" t="s">
        <v>1157</v>
      </c>
      <c r="F139" s="44">
        <v>3564</v>
      </c>
      <c r="G139" s="44">
        <v>3564</v>
      </c>
      <c r="H139" s="15">
        <f t="shared" si="3"/>
        <v>0</v>
      </c>
    </row>
    <row r="140" spans="1:8" s="8" customFormat="1" ht="19.5" customHeight="1" x14ac:dyDescent="0.25">
      <c r="A140" s="13" t="s">
        <v>1267</v>
      </c>
      <c r="B140" s="41">
        <v>10470267</v>
      </c>
      <c r="C140" s="49" t="s">
        <v>1783</v>
      </c>
      <c r="D140" s="13" t="s">
        <v>1156</v>
      </c>
      <c r="E140" s="11" t="s">
        <v>1157</v>
      </c>
      <c r="F140" s="44">
        <v>1192</v>
      </c>
      <c r="G140" s="44">
        <v>1192</v>
      </c>
      <c r="H140" s="15">
        <f t="shared" si="3"/>
        <v>0</v>
      </c>
    </row>
    <row r="141" spans="1:8" s="8" customFormat="1" ht="20.25" customHeight="1" x14ac:dyDescent="0.25">
      <c r="A141" s="13" t="s">
        <v>1268</v>
      </c>
      <c r="B141" s="41">
        <v>10470271</v>
      </c>
      <c r="C141" s="49" t="s">
        <v>1943</v>
      </c>
      <c r="D141" s="13" t="s">
        <v>1156</v>
      </c>
      <c r="E141" s="11" t="s">
        <v>1157</v>
      </c>
      <c r="F141" s="44">
        <v>1538</v>
      </c>
      <c r="G141" s="44">
        <v>1538</v>
      </c>
      <c r="H141" s="15">
        <f t="shared" si="3"/>
        <v>0</v>
      </c>
    </row>
    <row r="142" spans="1:8" s="8" customFormat="1" ht="19.5" customHeight="1" x14ac:dyDescent="0.25">
      <c r="A142" s="13" t="s">
        <v>1269</v>
      </c>
      <c r="B142" s="41">
        <v>10470425</v>
      </c>
      <c r="C142" s="49" t="s">
        <v>1944</v>
      </c>
      <c r="D142" s="13" t="s">
        <v>1156</v>
      </c>
      <c r="E142" s="11" t="s">
        <v>1157</v>
      </c>
      <c r="F142" s="44">
        <v>1122</v>
      </c>
      <c r="G142" s="44">
        <v>1122</v>
      </c>
      <c r="H142" s="15">
        <f t="shared" si="3"/>
        <v>0</v>
      </c>
    </row>
    <row r="143" spans="1:8" s="8" customFormat="1" ht="18.75" customHeight="1" x14ac:dyDescent="0.25">
      <c r="A143" s="13" t="s">
        <v>1270</v>
      </c>
      <c r="B143" s="41">
        <v>10470426</v>
      </c>
      <c r="C143" s="49" t="s">
        <v>1944</v>
      </c>
      <c r="D143" s="13" t="s">
        <v>1156</v>
      </c>
      <c r="E143" s="11" t="s">
        <v>1157</v>
      </c>
      <c r="F143" s="44">
        <v>1122</v>
      </c>
      <c r="G143" s="44">
        <v>1122</v>
      </c>
      <c r="H143" s="15">
        <f t="shared" si="3"/>
        <v>0</v>
      </c>
    </row>
    <row r="144" spans="1:8" s="8" customFormat="1" ht="14.25" customHeight="1" x14ac:dyDescent="0.25">
      <c r="A144" s="13" t="s">
        <v>1271</v>
      </c>
      <c r="B144" s="41">
        <v>10470437</v>
      </c>
      <c r="C144" s="49" t="s">
        <v>1784</v>
      </c>
      <c r="D144" s="13" t="s">
        <v>1156</v>
      </c>
      <c r="E144" s="11">
        <v>1</v>
      </c>
      <c r="F144" s="44">
        <v>2340</v>
      </c>
      <c r="G144" s="44">
        <v>2340</v>
      </c>
      <c r="H144" s="15">
        <f t="shared" si="3"/>
        <v>0</v>
      </c>
    </row>
    <row r="145" spans="1:8" s="8" customFormat="1" ht="15" customHeight="1" x14ac:dyDescent="0.25">
      <c r="A145" s="13" t="s">
        <v>1272</v>
      </c>
      <c r="B145" s="41">
        <v>10490444</v>
      </c>
      <c r="C145" s="49" t="s">
        <v>1785</v>
      </c>
      <c r="D145" s="13" t="s">
        <v>1156</v>
      </c>
      <c r="E145" s="11">
        <v>1</v>
      </c>
      <c r="F145" s="44">
        <v>1123</v>
      </c>
      <c r="G145" s="44">
        <v>1123</v>
      </c>
      <c r="H145" s="15">
        <f t="shared" si="3"/>
        <v>0</v>
      </c>
    </row>
    <row r="146" spans="1:8" s="8" customFormat="1" ht="16.5" customHeight="1" x14ac:dyDescent="0.25">
      <c r="A146" s="13" t="s">
        <v>1273</v>
      </c>
      <c r="B146" s="41">
        <v>10490448</v>
      </c>
      <c r="C146" s="49" t="s">
        <v>1785</v>
      </c>
      <c r="D146" s="13" t="s">
        <v>1156</v>
      </c>
      <c r="E146" s="11">
        <v>1</v>
      </c>
      <c r="F146" s="44">
        <v>1123</v>
      </c>
      <c r="G146" s="44">
        <v>1123</v>
      </c>
      <c r="H146" s="15">
        <f t="shared" si="3"/>
        <v>0</v>
      </c>
    </row>
    <row r="147" spans="1:8" s="8" customFormat="1" ht="15" customHeight="1" x14ac:dyDescent="0.25">
      <c r="A147" s="13" t="s">
        <v>1274</v>
      </c>
      <c r="B147" s="41">
        <v>10490449</v>
      </c>
      <c r="C147" s="49" t="s">
        <v>1785</v>
      </c>
      <c r="D147" s="13" t="s">
        <v>1156</v>
      </c>
      <c r="E147" s="11">
        <v>1</v>
      </c>
      <c r="F147" s="44">
        <v>1123</v>
      </c>
      <c r="G147" s="44">
        <v>1123</v>
      </c>
      <c r="H147" s="15">
        <f t="shared" si="3"/>
        <v>0</v>
      </c>
    </row>
    <row r="148" spans="1:8" s="8" customFormat="1" ht="15.75" customHeight="1" x14ac:dyDescent="0.25">
      <c r="A148" s="13" t="s">
        <v>1275</v>
      </c>
      <c r="B148" s="41">
        <v>10490450</v>
      </c>
      <c r="C148" s="49" t="s">
        <v>1785</v>
      </c>
      <c r="D148" s="13" t="s">
        <v>1156</v>
      </c>
      <c r="E148" s="11">
        <v>1</v>
      </c>
      <c r="F148" s="44">
        <v>1123</v>
      </c>
      <c r="G148" s="44">
        <v>1123</v>
      </c>
      <c r="H148" s="15">
        <f t="shared" si="3"/>
        <v>0</v>
      </c>
    </row>
    <row r="149" spans="1:8" s="8" customFormat="1" ht="15.75" customHeight="1" x14ac:dyDescent="0.25">
      <c r="A149" s="13" t="s">
        <v>1276</v>
      </c>
      <c r="B149" s="41">
        <v>10490451</v>
      </c>
      <c r="C149" s="49" t="s">
        <v>1785</v>
      </c>
      <c r="D149" s="13" t="s">
        <v>1156</v>
      </c>
      <c r="E149" s="11">
        <v>1</v>
      </c>
      <c r="F149" s="44">
        <v>1123</v>
      </c>
      <c r="G149" s="44">
        <v>1123</v>
      </c>
      <c r="H149" s="15">
        <f t="shared" si="3"/>
        <v>0</v>
      </c>
    </row>
    <row r="150" spans="1:8" s="8" customFormat="1" ht="14.25" customHeight="1" x14ac:dyDescent="0.25">
      <c r="A150" s="13" t="s">
        <v>1277</v>
      </c>
      <c r="B150" s="41">
        <v>10490452</v>
      </c>
      <c r="C150" s="49" t="s">
        <v>1785</v>
      </c>
      <c r="D150" s="13" t="s">
        <v>1156</v>
      </c>
      <c r="E150" s="12">
        <v>1</v>
      </c>
      <c r="F150" s="44">
        <v>1123</v>
      </c>
      <c r="G150" s="44">
        <v>1123</v>
      </c>
      <c r="H150" s="15">
        <f t="shared" si="3"/>
        <v>0</v>
      </c>
    </row>
    <row r="151" spans="1:8" s="8" customFormat="1" ht="16.5" customHeight="1" x14ac:dyDescent="0.25">
      <c r="A151" s="13" t="s">
        <v>1278</v>
      </c>
      <c r="B151" s="41">
        <v>10490454</v>
      </c>
      <c r="C151" s="49" t="s">
        <v>1785</v>
      </c>
      <c r="D151" s="13" t="s">
        <v>1156</v>
      </c>
      <c r="E151" s="13">
        <v>1</v>
      </c>
      <c r="F151" s="44">
        <v>1123</v>
      </c>
      <c r="G151" s="44">
        <v>1123</v>
      </c>
      <c r="H151" s="15">
        <f t="shared" si="3"/>
        <v>0</v>
      </c>
    </row>
    <row r="152" spans="1:8" s="8" customFormat="1" ht="14.25" customHeight="1" x14ac:dyDescent="0.25">
      <c r="A152" s="13" t="s">
        <v>1279</v>
      </c>
      <c r="B152" s="41">
        <v>10490453</v>
      </c>
      <c r="C152" s="49" t="s">
        <v>1785</v>
      </c>
      <c r="D152" s="13" t="s">
        <v>1156</v>
      </c>
      <c r="E152" s="11">
        <v>1</v>
      </c>
      <c r="F152" s="44">
        <v>1123</v>
      </c>
      <c r="G152" s="44">
        <v>1123</v>
      </c>
      <c r="H152" s="15">
        <f t="shared" si="3"/>
        <v>0</v>
      </c>
    </row>
    <row r="153" spans="1:8" s="8" customFormat="1" ht="15" customHeight="1" x14ac:dyDescent="0.25">
      <c r="A153" s="13" t="s">
        <v>1280</v>
      </c>
      <c r="B153" s="41">
        <v>10490455</v>
      </c>
      <c r="C153" s="49" t="s">
        <v>1785</v>
      </c>
      <c r="D153" s="13" t="s">
        <v>1156</v>
      </c>
      <c r="E153" s="11">
        <v>1</v>
      </c>
      <c r="F153" s="44">
        <v>1123</v>
      </c>
      <c r="G153" s="44">
        <v>1123</v>
      </c>
      <c r="H153" s="15">
        <f t="shared" si="3"/>
        <v>0</v>
      </c>
    </row>
    <row r="154" spans="1:8" s="8" customFormat="1" ht="18.75" customHeight="1" x14ac:dyDescent="0.25">
      <c r="A154" s="13" t="s">
        <v>1281</v>
      </c>
      <c r="B154" s="41">
        <v>10490456</v>
      </c>
      <c r="C154" s="49" t="s">
        <v>1785</v>
      </c>
      <c r="D154" s="13" t="s">
        <v>1156</v>
      </c>
      <c r="E154" s="11">
        <v>1</v>
      </c>
      <c r="F154" s="44">
        <v>1123</v>
      </c>
      <c r="G154" s="44">
        <v>1123</v>
      </c>
      <c r="H154" s="15">
        <f t="shared" si="3"/>
        <v>0</v>
      </c>
    </row>
    <row r="155" spans="1:8" s="8" customFormat="1" ht="16.5" customHeight="1" x14ac:dyDescent="0.25">
      <c r="A155" s="13" t="s">
        <v>1282</v>
      </c>
      <c r="B155" s="41">
        <v>10470460</v>
      </c>
      <c r="C155" s="49" t="s">
        <v>1786</v>
      </c>
      <c r="D155" s="13" t="s">
        <v>1156</v>
      </c>
      <c r="E155" s="11">
        <v>1</v>
      </c>
      <c r="F155" s="44">
        <v>7285</v>
      </c>
      <c r="G155" s="44">
        <v>7285</v>
      </c>
      <c r="H155" s="15">
        <f t="shared" si="3"/>
        <v>0</v>
      </c>
    </row>
    <row r="156" spans="1:8" s="8" customFormat="1" ht="14.25" customHeight="1" x14ac:dyDescent="0.25">
      <c r="A156" s="13" t="s">
        <v>1283</v>
      </c>
      <c r="B156" s="41">
        <v>10490465</v>
      </c>
      <c r="C156" s="49" t="s">
        <v>1787</v>
      </c>
      <c r="D156" s="13" t="s">
        <v>1156</v>
      </c>
      <c r="E156" s="11">
        <v>1</v>
      </c>
      <c r="F156" s="44">
        <v>4492</v>
      </c>
      <c r="G156" s="44">
        <v>4492</v>
      </c>
      <c r="H156" s="15">
        <f t="shared" si="3"/>
        <v>0</v>
      </c>
    </row>
    <row r="157" spans="1:8" s="8" customFormat="1" ht="18" customHeight="1" x14ac:dyDescent="0.25">
      <c r="A157" s="13" t="s">
        <v>1284</v>
      </c>
      <c r="B157" s="41">
        <v>10490597</v>
      </c>
      <c r="C157" s="49" t="s">
        <v>1788</v>
      </c>
      <c r="D157" s="13" t="s">
        <v>1156</v>
      </c>
      <c r="E157" s="11">
        <v>1</v>
      </c>
      <c r="F157" s="44">
        <v>12800</v>
      </c>
      <c r="G157" s="44">
        <v>3593.04</v>
      </c>
      <c r="H157" s="15">
        <f t="shared" si="3"/>
        <v>9206.9599999999991</v>
      </c>
    </row>
    <row r="158" spans="1:8" s="8" customFormat="1" ht="20.25" customHeight="1" x14ac:dyDescent="0.25">
      <c r="A158" s="13" t="s">
        <v>1285</v>
      </c>
      <c r="B158" s="41">
        <v>10490445</v>
      </c>
      <c r="C158" s="48" t="s">
        <v>1789</v>
      </c>
      <c r="D158" s="13" t="s">
        <v>1156</v>
      </c>
      <c r="E158" s="11">
        <v>1</v>
      </c>
      <c r="F158" s="44">
        <v>20618</v>
      </c>
      <c r="G158" s="44">
        <v>20618</v>
      </c>
      <c r="H158" s="15">
        <f t="shared" si="3"/>
        <v>0</v>
      </c>
    </row>
    <row r="159" spans="1:8" s="8" customFormat="1" ht="19.5" customHeight="1" x14ac:dyDescent="0.25">
      <c r="A159" s="13" t="s">
        <v>1286</v>
      </c>
      <c r="B159" s="41">
        <v>10490457</v>
      </c>
      <c r="C159" s="48" t="s">
        <v>1790</v>
      </c>
      <c r="D159" s="13" t="s">
        <v>1156</v>
      </c>
      <c r="E159" s="13">
        <v>1</v>
      </c>
      <c r="F159" s="44">
        <v>20618</v>
      </c>
      <c r="G159" s="44">
        <v>20618</v>
      </c>
      <c r="H159" s="15">
        <f t="shared" si="3"/>
        <v>0</v>
      </c>
    </row>
    <row r="160" spans="1:8" s="8" customFormat="1" ht="31.5" customHeight="1" x14ac:dyDescent="0.25">
      <c r="A160" s="13" t="s">
        <v>1287</v>
      </c>
      <c r="B160" s="55">
        <v>10490581</v>
      </c>
      <c r="C160" s="61" t="s">
        <v>1791</v>
      </c>
      <c r="D160" s="13" t="s">
        <v>1156</v>
      </c>
      <c r="E160" s="13">
        <v>1</v>
      </c>
      <c r="F160" s="15">
        <v>58000</v>
      </c>
      <c r="G160" s="15">
        <v>24116.3</v>
      </c>
      <c r="H160" s="15">
        <f t="shared" si="3"/>
        <v>33883.699999999997</v>
      </c>
    </row>
    <row r="161" spans="1:8" s="8" customFormat="1" ht="30.75" customHeight="1" x14ac:dyDescent="0.25">
      <c r="A161" s="13" t="s">
        <v>1288</v>
      </c>
      <c r="B161" s="41">
        <v>10490582</v>
      </c>
      <c r="C161" s="61" t="s">
        <v>1792</v>
      </c>
      <c r="D161" s="13" t="s">
        <v>1156</v>
      </c>
      <c r="E161" s="13">
        <v>1</v>
      </c>
      <c r="F161" s="15">
        <v>62000</v>
      </c>
      <c r="G161" s="15">
        <v>23250</v>
      </c>
      <c r="H161" s="15">
        <f t="shared" si="3"/>
        <v>38750</v>
      </c>
    </row>
    <row r="162" spans="1:8" s="8" customFormat="1" ht="17.25" customHeight="1" x14ac:dyDescent="0.25">
      <c r="A162" s="13" t="s">
        <v>1289</v>
      </c>
      <c r="B162" s="41">
        <v>10490591</v>
      </c>
      <c r="C162" s="49" t="s">
        <v>1793</v>
      </c>
      <c r="D162" s="13" t="s">
        <v>1156</v>
      </c>
      <c r="E162" s="13">
        <v>1</v>
      </c>
      <c r="F162" s="44">
        <v>18780</v>
      </c>
      <c r="G162" s="15">
        <v>6103.5</v>
      </c>
      <c r="H162" s="15">
        <f t="shared" si="3"/>
        <v>12676.5</v>
      </c>
    </row>
    <row r="163" spans="1:8" s="8" customFormat="1" ht="24" customHeight="1" x14ac:dyDescent="0.25">
      <c r="A163" s="13" t="s">
        <v>1290</v>
      </c>
      <c r="B163" s="62">
        <v>10490592</v>
      </c>
      <c r="C163" s="49" t="s">
        <v>1793</v>
      </c>
      <c r="D163" s="13" t="s">
        <v>1156</v>
      </c>
      <c r="E163" s="13">
        <v>1</v>
      </c>
      <c r="F163" s="44">
        <v>18780</v>
      </c>
      <c r="G163" s="15">
        <v>6103.5</v>
      </c>
      <c r="H163" s="15">
        <f t="shared" ref="H163:H226" si="4">F163-G163</f>
        <v>12676.5</v>
      </c>
    </row>
    <row r="164" spans="1:8" s="8" customFormat="1" ht="17.25" customHeight="1" x14ac:dyDescent="0.25">
      <c r="A164" s="13" t="s">
        <v>1291</v>
      </c>
      <c r="B164" s="41">
        <v>10490593</v>
      </c>
      <c r="C164" s="49" t="s">
        <v>1794</v>
      </c>
      <c r="D164" s="13" t="s">
        <v>1156</v>
      </c>
      <c r="E164" s="13">
        <v>1</v>
      </c>
      <c r="F164" s="44">
        <v>13200</v>
      </c>
      <c r="G164" s="15">
        <v>3960</v>
      </c>
      <c r="H164" s="15">
        <f t="shared" si="4"/>
        <v>9240</v>
      </c>
    </row>
    <row r="165" spans="1:8" s="8" customFormat="1" ht="19.5" customHeight="1" x14ac:dyDescent="0.25">
      <c r="A165" s="13" t="s">
        <v>1292</v>
      </c>
      <c r="B165" s="41">
        <v>10490590</v>
      </c>
      <c r="C165" s="49" t="s">
        <v>1795</v>
      </c>
      <c r="D165" s="13" t="s">
        <v>1156</v>
      </c>
      <c r="E165" s="13">
        <v>1</v>
      </c>
      <c r="F165" s="44">
        <v>115169</v>
      </c>
      <c r="G165" s="15">
        <v>35570.44</v>
      </c>
      <c r="H165" s="15">
        <f t="shared" si="4"/>
        <v>79598.559999999998</v>
      </c>
    </row>
    <row r="166" spans="1:8" s="8" customFormat="1" ht="30.75" customHeight="1" x14ac:dyDescent="0.25">
      <c r="A166" s="13" t="s">
        <v>1293</v>
      </c>
      <c r="B166" s="55">
        <v>10470611</v>
      </c>
      <c r="C166" s="48" t="s">
        <v>1796</v>
      </c>
      <c r="D166" s="13" t="s">
        <v>1156</v>
      </c>
      <c r="E166" s="13">
        <v>1</v>
      </c>
      <c r="F166" s="58">
        <v>42500</v>
      </c>
      <c r="G166" s="15">
        <v>0</v>
      </c>
      <c r="H166" s="15">
        <f t="shared" si="4"/>
        <v>42500</v>
      </c>
    </row>
    <row r="167" spans="1:8" s="8" customFormat="1" ht="15" customHeight="1" x14ac:dyDescent="0.25">
      <c r="A167" s="13" t="s">
        <v>1294</v>
      </c>
      <c r="B167" s="55">
        <v>10470613</v>
      </c>
      <c r="C167" s="48" t="s">
        <v>1797</v>
      </c>
      <c r="D167" s="13" t="s">
        <v>1156</v>
      </c>
      <c r="E167" s="11">
        <v>1</v>
      </c>
      <c r="F167" s="58">
        <v>34500</v>
      </c>
      <c r="G167" s="15">
        <v>0</v>
      </c>
      <c r="H167" s="15">
        <f t="shared" si="4"/>
        <v>34500</v>
      </c>
    </row>
    <row r="168" spans="1:8" s="8" customFormat="1" ht="33" customHeight="1" x14ac:dyDescent="0.25">
      <c r="A168" s="13" t="s">
        <v>1295</v>
      </c>
      <c r="B168" s="63">
        <v>10470614</v>
      </c>
      <c r="C168" s="64" t="s">
        <v>1798</v>
      </c>
      <c r="D168" s="13" t="s">
        <v>1156</v>
      </c>
      <c r="E168" s="11">
        <v>1</v>
      </c>
      <c r="F168" s="65">
        <v>30885</v>
      </c>
      <c r="G168" s="15">
        <v>0</v>
      </c>
      <c r="H168" s="15">
        <f t="shared" si="4"/>
        <v>30885</v>
      </c>
    </row>
    <row r="169" spans="1:8" s="8" customFormat="1" ht="33.75" customHeight="1" x14ac:dyDescent="0.25">
      <c r="A169" s="13" t="s">
        <v>1296</v>
      </c>
      <c r="B169" s="41">
        <v>10490583</v>
      </c>
      <c r="C169" s="49" t="s">
        <v>1799</v>
      </c>
      <c r="D169" s="13" t="s">
        <v>1156</v>
      </c>
      <c r="E169" s="123" t="s">
        <v>1157</v>
      </c>
      <c r="F169" s="44">
        <v>9860</v>
      </c>
      <c r="G169" s="15">
        <v>5505.16</v>
      </c>
      <c r="H169" s="15">
        <f t="shared" si="4"/>
        <v>4354.84</v>
      </c>
    </row>
    <row r="170" spans="1:8" s="8" customFormat="1" ht="16.5" customHeight="1" x14ac:dyDescent="0.25">
      <c r="A170" s="13" t="s">
        <v>1297</v>
      </c>
      <c r="B170" s="41">
        <v>10450419</v>
      </c>
      <c r="C170" s="49" t="s">
        <v>1800</v>
      </c>
      <c r="D170" s="13" t="s">
        <v>1156</v>
      </c>
      <c r="E170" s="123" t="s">
        <v>1157</v>
      </c>
      <c r="F170" s="44">
        <v>3116</v>
      </c>
      <c r="G170" s="15">
        <v>3116</v>
      </c>
      <c r="H170" s="15">
        <f t="shared" si="4"/>
        <v>0</v>
      </c>
    </row>
    <row r="171" spans="1:8" s="8" customFormat="1" ht="24" customHeight="1" x14ac:dyDescent="0.25">
      <c r="A171" s="13" t="s">
        <v>1298</v>
      </c>
      <c r="B171" s="41">
        <v>10470566</v>
      </c>
      <c r="C171" s="270" t="s">
        <v>1801</v>
      </c>
      <c r="D171" s="13" t="s">
        <v>1156</v>
      </c>
      <c r="E171" s="123" t="s">
        <v>1157</v>
      </c>
      <c r="F171" s="57">
        <v>3395</v>
      </c>
      <c r="G171" s="15">
        <v>2544.56</v>
      </c>
      <c r="H171" s="15">
        <f t="shared" si="4"/>
        <v>850.44</v>
      </c>
    </row>
    <row r="172" spans="1:8" s="8" customFormat="1" ht="18" customHeight="1" x14ac:dyDescent="0.25">
      <c r="A172" s="13" t="s">
        <v>1299</v>
      </c>
      <c r="B172" s="42">
        <v>10490580</v>
      </c>
      <c r="C172" s="101" t="s">
        <v>1802</v>
      </c>
      <c r="D172" s="13" t="s">
        <v>1156</v>
      </c>
      <c r="E172" s="123" t="s">
        <v>1157</v>
      </c>
      <c r="F172" s="57">
        <v>56500</v>
      </c>
      <c r="G172" s="15">
        <v>28715.33</v>
      </c>
      <c r="H172" s="15">
        <f t="shared" si="4"/>
        <v>27784.67</v>
      </c>
    </row>
    <row r="173" spans="1:8" s="8" customFormat="1" ht="18" customHeight="1" x14ac:dyDescent="0.25">
      <c r="A173" s="13" t="s">
        <v>1300</v>
      </c>
      <c r="B173" s="41">
        <v>10450430</v>
      </c>
      <c r="C173" s="49" t="s">
        <v>1803</v>
      </c>
      <c r="D173" s="13" t="s">
        <v>1156</v>
      </c>
      <c r="E173" s="123" t="s">
        <v>1157</v>
      </c>
      <c r="F173" s="44">
        <v>2650</v>
      </c>
      <c r="G173" s="15">
        <v>2650</v>
      </c>
      <c r="H173" s="15">
        <f t="shared" si="4"/>
        <v>0</v>
      </c>
    </row>
    <row r="174" spans="1:8" s="8" customFormat="1" ht="18" customHeight="1" x14ac:dyDescent="0.25">
      <c r="A174" s="13" t="s">
        <v>1301</v>
      </c>
      <c r="B174" s="45">
        <v>10450462</v>
      </c>
      <c r="C174" s="270" t="s">
        <v>1804</v>
      </c>
      <c r="D174" s="13" t="s">
        <v>1156</v>
      </c>
      <c r="E174" s="123" t="s">
        <v>1157</v>
      </c>
      <c r="F174" s="50">
        <v>7973</v>
      </c>
      <c r="G174" s="15">
        <v>7973</v>
      </c>
      <c r="H174" s="15">
        <f t="shared" si="4"/>
        <v>0</v>
      </c>
    </row>
    <row r="175" spans="1:8" s="8" customFormat="1" ht="24.75" customHeight="1" x14ac:dyDescent="0.25">
      <c r="A175" s="13" t="s">
        <v>1302</v>
      </c>
      <c r="B175" s="41">
        <v>10470530</v>
      </c>
      <c r="C175" s="49" t="s">
        <v>1805</v>
      </c>
      <c r="D175" s="13" t="s">
        <v>1156</v>
      </c>
      <c r="E175" s="123" t="s">
        <v>1157</v>
      </c>
      <c r="F175" s="50">
        <v>36396</v>
      </c>
      <c r="G175" s="15">
        <v>36396</v>
      </c>
      <c r="H175" s="15">
        <f t="shared" si="4"/>
        <v>0</v>
      </c>
    </row>
    <row r="176" spans="1:8" s="8" customFormat="1" ht="18.75" customHeight="1" x14ac:dyDescent="0.25">
      <c r="A176" s="13" t="s">
        <v>1303</v>
      </c>
      <c r="B176" s="41">
        <v>10470447</v>
      </c>
      <c r="C176" s="48" t="s">
        <v>1806</v>
      </c>
      <c r="D176" s="13" t="s">
        <v>1156</v>
      </c>
      <c r="E176" s="14">
        <v>1</v>
      </c>
      <c r="F176" s="50">
        <v>51546</v>
      </c>
      <c r="G176" s="15">
        <v>51546</v>
      </c>
      <c r="H176" s="15">
        <f t="shared" si="4"/>
        <v>0</v>
      </c>
    </row>
    <row r="177" spans="1:8" s="8" customFormat="1" ht="18" customHeight="1" x14ac:dyDescent="0.25">
      <c r="A177" s="13" t="s">
        <v>1304</v>
      </c>
      <c r="B177" s="41">
        <v>10470027</v>
      </c>
      <c r="C177" s="49" t="s">
        <v>1807</v>
      </c>
      <c r="D177" s="13" t="s">
        <v>1156</v>
      </c>
      <c r="E177" s="14">
        <v>1</v>
      </c>
      <c r="F177" s="44">
        <v>1662</v>
      </c>
      <c r="G177" s="44">
        <v>1662</v>
      </c>
      <c r="H177" s="15">
        <f t="shared" si="4"/>
        <v>0</v>
      </c>
    </row>
    <row r="178" spans="1:8" s="8" customFormat="1" ht="15" customHeight="1" x14ac:dyDescent="0.25">
      <c r="A178" s="13" t="s">
        <v>1305</v>
      </c>
      <c r="B178" s="41">
        <v>10470206</v>
      </c>
      <c r="C178" s="49" t="s">
        <v>1807</v>
      </c>
      <c r="D178" s="13" t="s">
        <v>1156</v>
      </c>
      <c r="E178" s="14">
        <v>1</v>
      </c>
      <c r="F178" s="44">
        <v>1364</v>
      </c>
      <c r="G178" s="44">
        <v>1364</v>
      </c>
      <c r="H178" s="15">
        <f t="shared" si="4"/>
        <v>0</v>
      </c>
    </row>
    <row r="179" spans="1:8" s="8" customFormat="1" ht="15.75" customHeight="1" x14ac:dyDescent="0.25">
      <c r="A179" s="13" t="s">
        <v>1306</v>
      </c>
      <c r="B179" s="41">
        <v>10470467</v>
      </c>
      <c r="C179" s="49" t="s">
        <v>1808</v>
      </c>
      <c r="D179" s="13" t="s">
        <v>1156</v>
      </c>
      <c r="E179" s="123">
        <v>1</v>
      </c>
      <c r="F179" s="44">
        <v>1712</v>
      </c>
      <c r="G179" s="44">
        <v>1712</v>
      </c>
      <c r="H179" s="15">
        <f t="shared" si="4"/>
        <v>0</v>
      </c>
    </row>
    <row r="180" spans="1:8" s="8" customFormat="1" ht="16.5" customHeight="1" x14ac:dyDescent="0.25">
      <c r="A180" s="13" t="s">
        <v>1307</v>
      </c>
      <c r="B180" s="41">
        <v>10470473</v>
      </c>
      <c r="C180" s="49" t="s">
        <v>1808</v>
      </c>
      <c r="D180" s="13" t="s">
        <v>1156</v>
      </c>
      <c r="E180" s="123" t="s">
        <v>1157</v>
      </c>
      <c r="F180" s="44">
        <v>1438</v>
      </c>
      <c r="G180" s="44">
        <v>1438</v>
      </c>
      <c r="H180" s="15">
        <f t="shared" si="4"/>
        <v>0</v>
      </c>
    </row>
    <row r="181" spans="1:8" s="8" customFormat="1" ht="21" customHeight="1" x14ac:dyDescent="0.25">
      <c r="A181" s="13" t="s">
        <v>1308</v>
      </c>
      <c r="B181" s="41">
        <v>10470476</v>
      </c>
      <c r="C181" s="49" t="s">
        <v>1945</v>
      </c>
      <c r="D181" s="13" t="s">
        <v>1156</v>
      </c>
      <c r="E181" s="123" t="s">
        <v>1157</v>
      </c>
      <c r="F181" s="44">
        <v>15716</v>
      </c>
      <c r="G181" s="44">
        <v>15716</v>
      </c>
      <c r="H181" s="15">
        <f t="shared" si="4"/>
        <v>0</v>
      </c>
    </row>
    <row r="182" spans="1:8" s="8" customFormat="1" ht="20.25" customHeight="1" x14ac:dyDescent="0.25">
      <c r="A182" s="13" t="s">
        <v>1309</v>
      </c>
      <c r="B182" s="41">
        <v>10470606</v>
      </c>
      <c r="C182" s="48" t="s">
        <v>1809</v>
      </c>
      <c r="D182" s="13" t="s">
        <v>1156</v>
      </c>
      <c r="E182" s="123" t="s">
        <v>1157</v>
      </c>
      <c r="F182" s="44">
        <v>36000</v>
      </c>
      <c r="G182" s="15">
        <v>6000</v>
      </c>
      <c r="H182" s="15">
        <f t="shared" si="4"/>
        <v>30000</v>
      </c>
    </row>
    <row r="183" spans="1:8" s="8" customFormat="1" ht="19.5" customHeight="1" x14ac:dyDescent="0.25">
      <c r="A183" s="13" t="s">
        <v>1310</v>
      </c>
      <c r="B183" s="41">
        <v>10490521</v>
      </c>
      <c r="C183" s="49" t="s">
        <v>1810</v>
      </c>
      <c r="D183" s="13" t="s">
        <v>1156</v>
      </c>
      <c r="E183" s="123" t="s">
        <v>1157</v>
      </c>
      <c r="F183" s="44">
        <v>5000</v>
      </c>
      <c r="G183" s="15">
        <v>5000</v>
      </c>
      <c r="H183" s="15">
        <f t="shared" si="4"/>
        <v>0</v>
      </c>
    </row>
    <row r="184" spans="1:8" s="8" customFormat="1" ht="24" customHeight="1" x14ac:dyDescent="0.25">
      <c r="A184" s="13" t="s">
        <v>1311</v>
      </c>
      <c r="B184" s="41">
        <v>10490529</v>
      </c>
      <c r="C184" s="49" t="s">
        <v>1946</v>
      </c>
      <c r="D184" s="13" t="s">
        <v>1156</v>
      </c>
      <c r="E184" s="123" t="s">
        <v>1157</v>
      </c>
      <c r="F184" s="44">
        <v>2699</v>
      </c>
      <c r="G184" s="15">
        <v>2699</v>
      </c>
      <c r="H184" s="15">
        <f t="shared" si="4"/>
        <v>0</v>
      </c>
    </row>
    <row r="185" spans="1:8" s="8" customFormat="1" ht="19.5" customHeight="1" x14ac:dyDescent="0.25">
      <c r="A185" s="13" t="s">
        <v>1312</v>
      </c>
      <c r="B185" s="41">
        <v>10470531</v>
      </c>
      <c r="C185" s="49" t="s">
        <v>1947</v>
      </c>
      <c r="D185" s="13" t="s">
        <v>1156</v>
      </c>
      <c r="E185" s="123">
        <v>1</v>
      </c>
      <c r="F185" s="44">
        <v>6300</v>
      </c>
      <c r="G185" s="15">
        <v>6300</v>
      </c>
      <c r="H185" s="15">
        <f t="shared" si="4"/>
        <v>0</v>
      </c>
    </row>
    <row r="186" spans="1:8" s="8" customFormat="1" ht="17.25" customHeight="1" x14ac:dyDescent="0.25">
      <c r="A186" s="13" t="s">
        <v>1313</v>
      </c>
      <c r="B186" s="41">
        <v>10490549</v>
      </c>
      <c r="C186" s="49" t="s">
        <v>2124</v>
      </c>
      <c r="D186" s="13" t="s">
        <v>1156</v>
      </c>
      <c r="E186" s="123" t="s">
        <v>1157</v>
      </c>
      <c r="F186" s="44">
        <v>6000</v>
      </c>
      <c r="G186" s="15">
        <v>5700</v>
      </c>
      <c r="H186" s="15">
        <f t="shared" si="4"/>
        <v>300</v>
      </c>
    </row>
    <row r="187" spans="1:8" s="8" customFormat="1" ht="16.5" customHeight="1" x14ac:dyDescent="0.25">
      <c r="A187" s="13" t="s">
        <v>1314</v>
      </c>
      <c r="B187" s="45">
        <v>10490588</v>
      </c>
      <c r="C187" s="66" t="s">
        <v>1811</v>
      </c>
      <c r="D187" s="13" t="s">
        <v>1156</v>
      </c>
      <c r="E187" s="123" t="s">
        <v>1157</v>
      </c>
      <c r="F187" s="44">
        <v>43750</v>
      </c>
      <c r="G187" s="15">
        <v>15818.63</v>
      </c>
      <c r="H187" s="15">
        <f t="shared" si="4"/>
        <v>27931.370000000003</v>
      </c>
    </row>
    <row r="188" spans="1:8" s="8" customFormat="1" ht="14.25" customHeight="1" x14ac:dyDescent="0.25">
      <c r="A188" s="13" t="s">
        <v>1315</v>
      </c>
      <c r="B188" s="41">
        <v>10490589</v>
      </c>
      <c r="C188" s="67" t="s">
        <v>1812</v>
      </c>
      <c r="D188" s="13" t="s">
        <v>1156</v>
      </c>
      <c r="E188" s="123">
        <v>1</v>
      </c>
      <c r="F188" s="44">
        <v>15750</v>
      </c>
      <c r="G188" s="15">
        <v>4856.25</v>
      </c>
      <c r="H188" s="15">
        <f t="shared" si="4"/>
        <v>10893.75</v>
      </c>
    </row>
    <row r="189" spans="1:8" s="8" customFormat="1" ht="15" customHeight="1" x14ac:dyDescent="0.25">
      <c r="A189" s="13" t="s">
        <v>1316</v>
      </c>
      <c r="B189" s="41">
        <v>10490596</v>
      </c>
      <c r="C189" s="67" t="s">
        <v>1813</v>
      </c>
      <c r="D189" s="13" t="s">
        <v>1156</v>
      </c>
      <c r="E189" s="123">
        <v>1</v>
      </c>
      <c r="F189" s="44">
        <v>54570</v>
      </c>
      <c r="G189" s="15">
        <v>14552.01</v>
      </c>
      <c r="H189" s="15">
        <f t="shared" si="4"/>
        <v>40017.99</v>
      </c>
    </row>
    <row r="190" spans="1:8" s="8" customFormat="1" ht="36.75" customHeight="1" x14ac:dyDescent="0.25">
      <c r="A190" s="13" t="s">
        <v>1317</v>
      </c>
      <c r="B190" s="55">
        <v>10490595</v>
      </c>
      <c r="C190" s="48" t="s">
        <v>1948</v>
      </c>
      <c r="D190" s="13" t="s">
        <v>1156</v>
      </c>
      <c r="E190" s="123">
        <v>1</v>
      </c>
      <c r="F190" s="44">
        <v>69900</v>
      </c>
      <c r="G190" s="15">
        <v>18640.3</v>
      </c>
      <c r="H190" s="15">
        <f t="shared" si="4"/>
        <v>51259.7</v>
      </c>
    </row>
    <row r="191" spans="1:8" s="8" customFormat="1" ht="33.75" customHeight="1" x14ac:dyDescent="0.25">
      <c r="A191" s="13" t="s">
        <v>1318</v>
      </c>
      <c r="B191" s="59">
        <v>10490584</v>
      </c>
      <c r="C191" s="68" t="s">
        <v>1814</v>
      </c>
      <c r="D191" s="13" t="s">
        <v>1156</v>
      </c>
      <c r="E191" s="14">
        <v>1</v>
      </c>
      <c r="F191" s="60">
        <v>51334.18</v>
      </c>
      <c r="G191" s="15">
        <v>22288.33</v>
      </c>
      <c r="H191" s="15">
        <f t="shared" si="4"/>
        <v>29045.85</v>
      </c>
    </row>
    <row r="192" spans="1:8" s="8" customFormat="1" ht="21.75" customHeight="1" x14ac:dyDescent="0.25">
      <c r="A192" s="13" t="s">
        <v>1319</v>
      </c>
      <c r="B192" s="41">
        <v>10410335</v>
      </c>
      <c r="C192" s="49" t="s">
        <v>1815</v>
      </c>
      <c r="D192" s="13" t="s">
        <v>1156</v>
      </c>
      <c r="E192" s="14">
        <v>1</v>
      </c>
      <c r="F192" s="44">
        <v>1314</v>
      </c>
      <c r="G192" s="15">
        <v>1314</v>
      </c>
      <c r="H192" s="15">
        <f t="shared" si="4"/>
        <v>0</v>
      </c>
    </row>
    <row r="193" spans="1:8" s="8" customFormat="1" ht="22.5" customHeight="1" x14ac:dyDescent="0.25">
      <c r="A193" s="13" t="s">
        <v>1320</v>
      </c>
      <c r="B193" s="41">
        <v>10410336</v>
      </c>
      <c r="C193" s="49" t="s">
        <v>1815</v>
      </c>
      <c r="D193" s="13" t="s">
        <v>1156</v>
      </c>
      <c r="E193" s="14">
        <v>1</v>
      </c>
      <c r="F193" s="44">
        <v>1314</v>
      </c>
      <c r="G193" s="15">
        <v>1314</v>
      </c>
      <c r="H193" s="15">
        <f t="shared" si="4"/>
        <v>0</v>
      </c>
    </row>
    <row r="194" spans="1:8" s="8" customFormat="1" ht="15.75" customHeight="1" x14ac:dyDescent="0.25">
      <c r="A194" s="13" t="s">
        <v>1321</v>
      </c>
      <c r="B194" s="42">
        <v>10440385</v>
      </c>
      <c r="C194" s="73" t="s">
        <v>1816</v>
      </c>
      <c r="D194" s="13" t="s">
        <v>1156</v>
      </c>
      <c r="E194" s="14">
        <v>1</v>
      </c>
      <c r="F194" s="57">
        <v>4178</v>
      </c>
      <c r="G194" s="15">
        <v>4178</v>
      </c>
      <c r="H194" s="15">
        <f t="shared" si="4"/>
        <v>0</v>
      </c>
    </row>
    <row r="195" spans="1:8" s="8" customFormat="1" ht="19.5" customHeight="1" x14ac:dyDescent="0.25">
      <c r="A195" s="13" t="s">
        <v>1322</v>
      </c>
      <c r="B195" s="41">
        <v>10440386</v>
      </c>
      <c r="C195" s="49" t="s">
        <v>1816</v>
      </c>
      <c r="D195" s="13" t="s">
        <v>1156</v>
      </c>
      <c r="E195" s="123" t="s">
        <v>1157</v>
      </c>
      <c r="F195" s="44">
        <v>4178</v>
      </c>
      <c r="G195" s="15">
        <v>4178</v>
      </c>
      <c r="H195" s="15">
        <f t="shared" si="4"/>
        <v>0</v>
      </c>
    </row>
    <row r="196" spans="1:8" s="8" customFormat="1" ht="30" customHeight="1" x14ac:dyDescent="0.25">
      <c r="A196" s="13" t="s">
        <v>1323</v>
      </c>
      <c r="B196" s="41">
        <v>10440430</v>
      </c>
      <c r="C196" s="48" t="s">
        <v>1817</v>
      </c>
      <c r="D196" s="13" t="s">
        <v>1156</v>
      </c>
      <c r="E196" s="123" t="s">
        <v>1157</v>
      </c>
      <c r="F196" s="44">
        <v>13799.76</v>
      </c>
      <c r="G196" s="15">
        <v>0</v>
      </c>
      <c r="H196" s="15">
        <f t="shared" si="4"/>
        <v>13799.76</v>
      </c>
    </row>
    <row r="197" spans="1:8" s="8" customFormat="1" ht="21" customHeight="1" x14ac:dyDescent="0.25">
      <c r="A197" s="13" t="s">
        <v>1324</v>
      </c>
      <c r="B197" s="41">
        <v>10430428</v>
      </c>
      <c r="C197" s="49" t="s">
        <v>1818</v>
      </c>
      <c r="D197" s="13" t="s">
        <v>1156</v>
      </c>
      <c r="E197" s="14" t="s">
        <v>1157</v>
      </c>
      <c r="F197" s="44">
        <v>3032</v>
      </c>
      <c r="G197" s="15">
        <v>3032</v>
      </c>
      <c r="H197" s="15">
        <f t="shared" si="4"/>
        <v>0</v>
      </c>
    </row>
    <row r="198" spans="1:8" s="8" customFormat="1" ht="18" customHeight="1" x14ac:dyDescent="0.25">
      <c r="A198" s="13" t="s">
        <v>1325</v>
      </c>
      <c r="B198" s="41">
        <v>10430567</v>
      </c>
      <c r="C198" s="49" t="s">
        <v>1819</v>
      </c>
      <c r="D198" s="13" t="s">
        <v>1156</v>
      </c>
      <c r="E198" s="14">
        <v>1</v>
      </c>
      <c r="F198" s="44">
        <v>8495</v>
      </c>
      <c r="G198" s="15">
        <v>6230.55</v>
      </c>
      <c r="H198" s="15">
        <f t="shared" si="4"/>
        <v>2264.4499999999998</v>
      </c>
    </row>
    <row r="199" spans="1:8" s="8" customFormat="1" ht="20.25" customHeight="1" x14ac:dyDescent="0.25">
      <c r="A199" s="13" t="s">
        <v>1326</v>
      </c>
      <c r="B199" s="45">
        <v>10440429</v>
      </c>
      <c r="C199" s="270" t="s">
        <v>1820</v>
      </c>
      <c r="D199" s="13" t="s">
        <v>1156</v>
      </c>
      <c r="E199" s="14">
        <v>1</v>
      </c>
      <c r="F199" s="50">
        <v>1020</v>
      </c>
      <c r="G199" s="15">
        <v>102</v>
      </c>
      <c r="H199" s="15">
        <f t="shared" si="4"/>
        <v>918</v>
      </c>
    </row>
    <row r="200" spans="1:8" s="8" customFormat="1" ht="30.75" customHeight="1" x14ac:dyDescent="0.25">
      <c r="A200" s="13" t="s">
        <v>1327</v>
      </c>
      <c r="B200" s="55">
        <v>10470601</v>
      </c>
      <c r="C200" s="48" t="s">
        <v>1821</v>
      </c>
      <c r="D200" s="13" t="s">
        <v>1156</v>
      </c>
      <c r="E200" s="14" t="s">
        <v>1157</v>
      </c>
      <c r="F200" s="58">
        <v>34000</v>
      </c>
      <c r="G200" s="15">
        <v>0</v>
      </c>
      <c r="H200" s="15">
        <f t="shared" si="4"/>
        <v>34000</v>
      </c>
    </row>
    <row r="201" spans="1:8" s="8" customFormat="1" ht="21" customHeight="1" x14ac:dyDescent="0.25">
      <c r="A201" s="13" t="s">
        <v>1328</v>
      </c>
      <c r="B201" s="55">
        <v>10470614</v>
      </c>
      <c r="C201" s="48" t="s">
        <v>1822</v>
      </c>
      <c r="D201" s="13" t="s">
        <v>1156</v>
      </c>
      <c r="E201" s="14">
        <v>1</v>
      </c>
      <c r="F201" s="58">
        <v>37526</v>
      </c>
      <c r="G201" s="15">
        <v>0</v>
      </c>
      <c r="H201" s="15">
        <f t="shared" si="4"/>
        <v>37526</v>
      </c>
    </row>
    <row r="202" spans="1:8" s="8" customFormat="1" ht="18.75" customHeight="1" x14ac:dyDescent="0.25">
      <c r="A202" s="13" t="s">
        <v>1329</v>
      </c>
      <c r="B202" s="41">
        <v>10470131</v>
      </c>
      <c r="C202" s="49" t="s">
        <v>1949</v>
      </c>
      <c r="D202" s="13" t="s">
        <v>1156</v>
      </c>
      <c r="E202" s="14">
        <v>1</v>
      </c>
      <c r="F202" s="44">
        <v>2272</v>
      </c>
      <c r="G202" s="44">
        <v>2272</v>
      </c>
      <c r="H202" s="15">
        <f t="shared" si="4"/>
        <v>0</v>
      </c>
    </row>
    <row r="203" spans="1:8" s="8" customFormat="1" ht="18.75" customHeight="1" x14ac:dyDescent="0.25">
      <c r="A203" s="13" t="s">
        <v>1330</v>
      </c>
      <c r="B203" s="41">
        <v>10470407</v>
      </c>
      <c r="C203" s="49" t="s">
        <v>1823</v>
      </c>
      <c r="D203" s="13" t="s">
        <v>1156</v>
      </c>
      <c r="E203" s="14">
        <v>1</v>
      </c>
      <c r="F203" s="44">
        <v>16845</v>
      </c>
      <c r="G203" s="44">
        <v>16845</v>
      </c>
      <c r="H203" s="15">
        <f t="shared" si="4"/>
        <v>0</v>
      </c>
    </row>
    <row r="204" spans="1:8" s="8" customFormat="1" ht="24.75" customHeight="1" x14ac:dyDescent="0.25">
      <c r="A204" s="13" t="s">
        <v>1331</v>
      </c>
      <c r="B204" s="41">
        <v>10420039</v>
      </c>
      <c r="C204" s="49" t="s">
        <v>1824</v>
      </c>
      <c r="D204" s="13" t="s">
        <v>1156</v>
      </c>
      <c r="E204" s="14">
        <v>1</v>
      </c>
      <c r="F204" s="44">
        <v>1290</v>
      </c>
      <c r="G204" s="26">
        <v>1290</v>
      </c>
      <c r="H204" s="15">
        <f t="shared" si="4"/>
        <v>0</v>
      </c>
    </row>
    <row r="205" spans="1:8" s="8" customFormat="1" ht="20.25" customHeight="1" x14ac:dyDescent="0.25">
      <c r="A205" s="13" t="s">
        <v>1332</v>
      </c>
      <c r="B205" s="41">
        <v>10450463</v>
      </c>
      <c r="C205" s="49" t="s">
        <v>1825</v>
      </c>
      <c r="D205" s="13" t="s">
        <v>1156</v>
      </c>
      <c r="E205" s="14">
        <v>1</v>
      </c>
      <c r="F205" s="69">
        <v>12914</v>
      </c>
      <c r="G205" s="15">
        <v>12914</v>
      </c>
      <c r="H205" s="15">
        <f t="shared" si="4"/>
        <v>0</v>
      </c>
    </row>
    <row r="206" spans="1:8" s="8" customFormat="1" ht="21.75" customHeight="1" x14ac:dyDescent="0.25">
      <c r="A206" s="13" t="s">
        <v>1333</v>
      </c>
      <c r="B206" s="41">
        <v>10490537</v>
      </c>
      <c r="C206" s="49" t="s">
        <v>1950</v>
      </c>
      <c r="D206" s="13" t="s">
        <v>1156</v>
      </c>
      <c r="E206" s="14">
        <v>1</v>
      </c>
      <c r="F206" s="69">
        <v>6032</v>
      </c>
      <c r="G206" s="15">
        <v>6032</v>
      </c>
      <c r="H206" s="15">
        <f t="shared" si="4"/>
        <v>0</v>
      </c>
    </row>
    <row r="207" spans="1:8" s="8" customFormat="1" ht="18.75" customHeight="1" x14ac:dyDescent="0.25">
      <c r="A207" s="13" t="s">
        <v>1334</v>
      </c>
      <c r="B207" s="41">
        <v>10490539</v>
      </c>
      <c r="C207" s="49" t="s">
        <v>1951</v>
      </c>
      <c r="D207" s="13" t="s">
        <v>1156</v>
      </c>
      <c r="E207" s="123" t="s">
        <v>1157</v>
      </c>
      <c r="F207" s="69">
        <v>8695</v>
      </c>
      <c r="G207" s="15">
        <v>8695</v>
      </c>
      <c r="H207" s="15">
        <f t="shared" si="4"/>
        <v>0</v>
      </c>
    </row>
    <row r="208" spans="1:8" s="8" customFormat="1" ht="18.75" customHeight="1" x14ac:dyDescent="0.25">
      <c r="A208" s="13" t="s">
        <v>1335</v>
      </c>
      <c r="B208" s="41">
        <v>10490540</v>
      </c>
      <c r="C208" s="49" t="s">
        <v>1826</v>
      </c>
      <c r="D208" s="13" t="s">
        <v>1156</v>
      </c>
      <c r="E208" s="14">
        <v>1</v>
      </c>
      <c r="F208" s="69">
        <v>19858</v>
      </c>
      <c r="G208" s="15">
        <v>19858</v>
      </c>
      <c r="H208" s="15">
        <f t="shared" si="4"/>
        <v>0</v>
      </c>
    </row>
    <row r="209" spans="1:8" s="8" customFormat="1" ht="21" customHeight="1" x14ac:dyDescent="0.25">
      <c r="A209" s="13" t="s">
        <v>1336</v>
      </c>
      <c r="B209" s="41">
        <v>10490541</v>
      </c>
      <c r="C209" s="49" t="s">
        <v>1827</v>
      </c>
      <c r="D209" s="13" t="s">
        <v>1156</v>
      </c>
      <c r="E209" s="14">
        <v>1</v>
      </c>
      <c r="F209" s="69">
        <v>8212</v>
      </c>
      <c r="G209" s="15">
        <v>8212</v>
      </c>
      <c r="H209" s="15">
        <f t="shared" si="4"/>
        <v>0</v>
      </c>
    </row>
    <row r="210" spans="1:8" s="8" customFormat="1" ht="20.25" customHeight="1" x14ac:dyDescent="0.25">
      <c r="A210" s="13" t="s">
        <v>1337</v>
      </c>
      <c r="B210" s="41">
        <v>10490572</v>
      </c>
      <c r="C210" s="49" t="s">
        <v>1828</v>
      </c>
      <c r="D210" s="13" t="s">
        <v>1156</v>
      </c>
      <c r="E210" s="14">
        <v>1</v>
      </c>
      <c r="F210" s="69">
        <v>14500</v>
      </c>
      <c r="G210" s="15">
        <v>8379.17</v>
      </c>
      <c r="H210" s="15">
        <f t="shared" si="4"/>
        <v>6120.83</v>
      </c>
    </row>
    <row r="211" spans="1:8" s="8" customFormat="1" ht="21" customHeight="1" x14ac:dyDescent="0.25">
      <c r="A211" s="13" t="s">
        <v>1338</v>
      </c>
      <c r="B211" s="41">
        <v>10490573</v>
      </c>
      <c r="C211" s="49" t="s">
        <v>1828</v>
      </c>
      <c r="D211" s="13" t="s">
        <v>1156</v>
      </c>
      <c r="E211" s="14">
        <v>1</v>
      </c>
      <c r="F211" s="69">
        <v>14500</v>
      </c>
      <c r="G211" s="15">
        <v>8379.17</v>
      </c>
      <c r="H211" s="15">
        <f t="shared" si="4"/>
        <v>6120.83</v>
      </c>
    </row>
    <row r="212" spans="1:8" s="8" customFormat="1" ht="16.5" customHeight="1" x14ac:dyDescent="0.25">
      <c r="A212" s="13" t="s">
        <v>1339</v>
      </c>
      <c r="B212" s="41">
        <v>10490574</v>
      </c>
      <c r="C212" s="49" t="s">
        <v>1828</v>
      </c>
      <c r="D212" s="13" t="s">
        <v>1156</v>
      </c>
      <c r="E212" s="123" t="s">
        <v>1157</v>
      </c>
      <c r="F212" s="69">
        <v>14500</v>
      </c>
      <c r="G212" s="15">
        <v>8379.17</v>
      </c>
      <c r="H212" s="15">
        <f t="shared" si="4"/>
        <v>6120.83</v>
      </c>
    </row>
    <row r="213" spans="1:8" s="8" customFormat="1" ht="14.25" customHeight="1" x14ac:dyDescent="0.25">
      <c r="A213" s="13" t="s">
        <v>1340</v>
      </c>
      <c r="B213" s="41">
        <v>10490575</v>
      </c>
      <c r="C213" s="49" t="s">
        <v>1828</v>
      </c>
      <c r="D213" s="13" t="s">
        <v>1156</v>
      </c>
      <c r="E213" s="123">
        <v>1</v>
      </c>
      <c r="F213" s="69">
        <v>14500</v>
      </c>
      <c r="G213" s="15">
        <v>8379.17</v>
      </c>
      <c r="H213" s="15">
        <f t="shared" si="4"/>
        <v>6120.83</v>
      </c>
    </row>
    <row r="214" spans="1:8" s="8" customFormat="1" ht="34.5" customHeight="1" x14ac:dyDescent="0.25">
      <c r="A214" s="12" t="s">
        <v>1341</v>
      </c>
      <c r="B214" s="92">
        <v>10490576</v>
      </c>
      <c r="C214" s="49" t="s">
        <v>1953</v>
      </c>
      <c r="D214" s="13" t="s">
        <v>1156</v>
      </c>
      <c r="E214" s="123" t="s">
        <v>1157</v>
      </c>
      <c r="F214" s="69">
        <v>21000</v>
      </c>
      <c r="G214" s="15">
        <v>12225</v>
      </c>
      <c r="H214" s="15">
        <f t="shared" si="4"/>
        <v>8775</v>
      </c>
    </row>
    <row r="215" spans="1:8" s="8" customFormat="1" ht="31.5" customHeight="1" x14ac:dyDescent="0.25">
      <c r="A215" s="12" t="s">
        <v>1342</v>
      </c>
      <c r="B215" s="92">
        <v>10490577</v>
      </c>
      <c r="C215" s="49" t="s">
        <v>1952</v>
      </c>
      <c r="D215" s="13" t="s">
        <v>1156</v>
      </c>
      <c r="E215" s="123" t="s">
        <v>1157</v>
      </c>
      <c r="F215" s="69">
        <v>21000</v>
      </c>
      <c r="G215" s="15">
        <v>12225</v>
      </c>
      <c r="H215" s="15">
        <f t="shared" si="4"/>
        <v>8775</v>
      </c>
    </row>
    <row r="216" spans="1:8" s="8" customFormat="1" ht="16.5" customHeight="1" x14ac:dyDescent="0.25">
      <c r="A216" s="13" t="s">
        <v>1343</v>
      </c>
      <c r="B216" s="41">
        <v>10490565</v>
      </c>
      <c r="C216" s="49" t="s">
        <v>1954</v>
      </c>
      <c r="D216" s="13" t="s">
        <v>1156</v>
      </c>
      <c r="E216" s="14" t="s">
        <v>1157</v>
      </c>
      <c r="F216" s="69">
        <v>14918</v>
      </c>
      <c r="G216" s="15">
        <v>11186.6</v>
      </c>
      <c r="H216" s="15">
        <f t="shared" si="4"/>
        <v>3731.3999999999996</v>
      </c>
    </row>
    <row r="217" spans="1:8" s="8" customFormat="1" ht="18.75" customHeight="1" x14ac:dyDescent="0.25">
      <c r="A217" s="13" t="s">
        <v>1344</v>
      </c>
      <c r="B217" s="41">
        <v>10490545</v>
      </c>
      <c r="C217" s="49" t="s">
        <v>1955</v>
      </c>
      <c r="D217" s="13" t="s">
        <v>1156</v>
      </c>
      <c r="E217" s="14">
        <v>1</v>
      </c>
      <c r="F217" s="69">
        <v>14950</v>
      </c>
      <c r="G217" s="15">
        <v>14950</v>
      </c>
      <c r="H217" s="15">
        <f t="shared" si="4"/>
        <v>0</v>
      </c>
    </row>
    <row r="218" spans="1:8" s="8" customFormat="1" ht="21" customHeight="1" x14ac:dyDescent="0.25">
      <c r="A218" s="13" t="s">
        <v>1345</v>
      </c>
      <c r="B218" s="41">
        <v>10470418</v>
      </c>
      <c r="C218" s="49" t="s">
        <v>1956</v>
      </c>
      <c r="D218" s="13" t="s">
        <v>1156</v>
      </c>
      <c r="E218" s="14">
        <v>1</v>
      </c>
      <c r="F218" s="44">
        <v>4492</v>
      </c>
      <c r="G218" s="15">
        <v>4492</v>
      </c>
      <c r="H218" s="15">
        <f t="shared" si="4"/>
        <v>0</v>
      </c>
    </row>
    <row r="219" spans="1:8" s="8" customFormat="1" ht="21.75" customHeight="1" x14ac:dyDescent="0.25">
      <c r="A219" s="13" t="s">
        <v>1346</v>
      </c>
      <c r="B219" s="55">
        <v>10470610</v>
      </c>
      <c r="C219" s="48" t="s">
        <v>1829</v>
      </c>
      <c r="D219" s="13" t="s">
        <v>1156</v>
      </c>
      <c r="E219" s="14">
        <v>1</v>
      </c>
      <c r="F219" s="58">
        <v>14265</v>
      </c>
      <c r="G219" s="15">
        <v>1534.79</v>
      </c>
      <c r="H219" s="15">
        <f t="shared" si="4"/>
        <v>12730.21</v>
      </c>
    </row>
    <row r="220" spans="1:8" s="8" customFormat="1" ht="72.75" customHeight="1" x14ac:dyDescent="0.25">
      <c r="A220" s="12" t="s">
        <v>1347</v>
      </c>
      <c r="B220" s="97">
        <v>10470600</v>
      </c>
      <c r="C220" s="49" t="s">
        <v>1830</v>
      </c>
      <c r="D220" s="13" t="s">
        <v>1156</v>
      </c>
      <c r="E220" s="20" t="s">
        <v>1157</v>
      </c>
      <c r="F220" s="86">
        <v>55000</v>
      </c>
      <c r="G220" s="15">
        <v>11664.31</v>
      </c>
      <c r="H220" s="15">
        <f t="shared" si="4"/>
        <v>43335.69</v>
      </c>
    </row>
    <row r="221" spans="1:8" s="8" customFormat="1" ht="76.5" customHeight="1" x14ac:dyDescent="0.25">
      <c r="A221" s="12" t="s">
        <v>1348</v>
      </c>
      <c r="B221" s="211">
        <v>10470601</v>
      </c>
      <c r="C221" s="49" t="s">
        <v>1830</v>
      </c>
      <c r="D221" s="13" t="s">
        <v>1156</v>
      </c>
      <c r="E221" s="20" t="s">
        <v>1157</v>
      </c>
      <c r="F221" s="88">
        <v>55000</v>
      </c>
      <c r="G221" s="15">
        <v>11664.3</v>
      </c>
      <c r="H221" s="15">
        <f t="shared" si="4"/>
        <v>43335.7</v>
      </c>
    </row>
    <row r="222" spans="1:8" s="8" customFormat="1" ht="69" customHeight="1" x14ac:dyDescent="0.25">
      <c r="A222" s="12" t="s">
        <v>1349</v>
      </c>
      <c r="B222" s="92">
        <v>10470602</v>
      </c>
      <c r="C222" s="49" t="s">
        <v>1830</v>
      </c>
      <c r="D222" s="13" t="s">
        <v>1156</v>
      </c>
      <c r="E222" s="20" t="s">
        <v>1157</v>
      </c>
      <c r="F222" s="86">
        <v>55000</v>
      </c>
      <c r="G222" s="15">
        <v>11242.4</v>
      </c>
      <c r="H222" s="15">
        <f t="shared" si="4"/>
        <v>43757.599999999999</v>
      </c>
    </row>
    <row r="223" spans="1:8" s="8" customFormat="1" ht="54" customHeight="1" x14ac:dyDescent="0.25">
      <c r="A223" s="13" t="s">
        <v>1350</v>
      </c>
      <c r="B223" s="41">
        <v>10470603</v>
      </c>
      <c r="C223" s="49" t="s">
        <v>1831</v>
      </c>
      <c r="D223" s="13" t="s">
        <v>1156</v>
      </c>
      <c r="E223" s="20" t="s">
        <v>1157</v>
      </c>
      <c r="F223" s="86">
        <v>40710</v>
      </c>
      <c r="G223" s="15">
        <v>7124.25</v>
      </c>
      <c r="H223" s="15">
        <f t="shared" si="4"/>
        <v>33585.75</v>
      </c>
    </row>
    <row r="224" spans="1:8" s="8" customFormat="1" ht="54.75" customHeight="1" x14ac:dyDescent="0.25">
      <c r="A224" s="13" t="s">
        <v>1351</v>
      </c>
      <c r="B224" s="59">
        <v>10470599</v>
      </c>
      <c r="C224" s="71" t="s">
        <v>1831</v>
      </c>
      <c r="D224" s="13" t="s">
        <v>1156</v>
      </c>
      <c r="E224" s="14" t="s">
        <v>1157</v>
      </c>
      <c r="F224" s="89">
        <v>40320</v>
      </c>
      <c r="G224" s="15">
        <v>9408</v>
      </c>
      <c r="H224" s="15">
        <f t="shared" si="4"/>
        <v>30912</v>
      </c>
    </row>
    <row r="225" spans="1:8" s="8" customFormat="1" ht="23.25" customHeight="1" x14ac:dyDescent="0.25">
      <c r="A225" s="13" t="s">
        <v>1352</v>
      </c>
      <c r="B225" s="45">
        <v>10470560</v>
      </c>
      <c r="C225" s="270" t="s">
        <v>1957</v>
      </c>
      <c r="D225" s="13" t="s">
        <v>1156</v>
      </c>
      <c r="E225" s="14" t="s">
        <v>1157</v>
      </c>
      <c r="F225" s="50">
        <v>1520</v>
      </c>
      <c r="G225" s="15">
        <v>1520</v>
      </c>
      <c r="H225" s="15">
        <f t="shared" si="4"/>
        <v>0</v>
      </c>
    </row>
    <row r="226" spans="1:8" s="8" customFormat="1" ht="22.5" customHeight="1" x14ac:dyDescent="0.25">
      <c r="A226" s="13" t="s">
        <v>1353</v>
      </c>
      <c r="B226" s="41">
        <v>10490499</v>
      </c>
      <c r="C226" s="49" t="s">
        <v>1832</v>
      </c>
      <c r="D226" s="13" t="s">
        <v>1156</v>
      </c>
      <c r="E226" s="14" t="s">
        <v>1157</v>
      </c>
      <c r="F226" s="44">
        <v>1595</v>
      </c>
      <c r="G226" s="44">
        <v>1595</v>
      </c>
      <c r="H226" s="15">
        <f t="shared" si="4"/>
        <v>0</v>
      </c>
    </row>
    <row r="227" spans="1:8" s="8" customFormat="1" ht="19.5" customHeight="1" x14ac:dyDescent="0.25">
      <c r="A227" s="13" t="s">
        <v>1354</v>
      </c>
      <c r="B227" s="41">
        <v>10490501</v>
      </c>
      <c r="C227" s="49" t="s">
        <v>1833</v>
      </c>
      <c r="D227" s="13" t="s">
        <v>1156</v>
      </c>
      <c r="E227" s="14" t="s">
        <v>1157</v>
      </c>
      <c r="F227" s="44">
        <v>1595</v>
      </c>
      <c r="G227" s="44">
        <v>1595</v>
      </c>
      <c r="H227" s="15">
        <f t="shared" ref="H227:H244" si="5">F227-G227</f>
        <v>0</v>
      </c>
    </row>
    <row r="228" spans="1:8" s="8" customFormat="1" ht="18.75" customHeight="1" x14ac:dyDescent="0.25">
      <c r="A228" s="13" t="s">
        <v>1355</v>
      </c>
      <c r="B228" s="41">
        <v>10490505</v>
      </c>
      <c r="C228" s="49" t="s">
        <v>1834</v>
      </c>
      <c r="D228" s="13" t="s">
        <v>1156</v>
      </c>
      <c r="E228" s="14" t="s">
        <v>1157</v>
      </c>
      <c r="F228" s="44">
        <v>1171</v>
      </c>
      <c r="G228" s="44">
        <v>1171</v>
      </c>
      <c r="H228" s="15">
        <f t="shared" si="5"/>
        <v>0</v>
      </c>
    </row>
    <row r="229" spans="1:8" s="8" customFormat="1" ht="19.5" customHeight="1" x14ac:dyDescent="0.25">
      <c r="A229" s="13" t="s">
        <v>1356</v>
      </c>
      <c r="B229" s="41">
        <v>10490506</v>
      </c>
      <c r="C229" s="49" t="s">
        <v>1834</v>
      </c>
      <c r="D229" s="13" t="s">
        <v>1156</v>
      </c>
      <c r="E229" s="123" t="s">
        <v>1157</v>
      </c>
      <c r="F229" s="44">
        <v>1171</v>
      </c>
      <c r="G229" s="44">
        <v>1171</v>
      </c>
      <c r="H229" s="15">
        <f t="shared" si="5"/>
        <v>0</v>
      </c>
    </row>
    <row r="230" spans="1:8" s="8" customFormat="1" ht="21" customHeight="1" x14ac:dyDescent="0.25">
      <c r="A230" s="13" t="s">
        <v>1357</v>
      </c>
      <c r="B230" s="41">
        <v>10490507</v>
      </c>
      <c r="C230" s="49" t="s">
        <v>1834</v>
      </c>
      <c r="D230" s="13" t="s">
        <v>1156</v>
      </c>
      <c r="E230" s="123" t="s">
        <v>1157</v>
      </c>
      <c r="F230" s="44">
        <v>1171</v>
      </c>
      <c r="G230" s="44">
        <v>1171</v>
      </c>
      <c r="H230" s="15">
        <f t="shared" si="5"/>
        <v>0</v>
      </c>
    </row>
    <row r="231" spans="1:8" s="8" customFormat="1" ht="19.5" customHeight="1" x14ac:dyDescent="0.25">
      <c r="A231" s="13" t="s">
        <v>1358</v>
      </c>
      <c r="B231" s="45">
        <v>10490554</v>
      </c>
      <c r="C231" s="270" t="s">
        <v>1835</v>
      </c>
      <c r="D231" s="13" t="s">
        <v>1156</v>
      </c>
      <c r="E231" s="123" t="s">
        <v>1157</v>
      </c>
      <c r="F231" s="50">
        <v>2223</v>
      </c>
      <c r="G231" s="50">
        <v>1967.57</v>
      </c>
      <c r="H231" s="15">
        <f t="shared" si="5"/>
        <v>255.43000000000006</v>
      </c>
    </row>
    <row r="232" spans="1:8" s="8" customFormat="1" ht="18" customHeight="1" x14ac:dyDescent="0.25">
      <c r="A232" s="13" t="s">
        <v>1359</v>
      </c>
      <c r="B232" s="41">
        <v>10490491</v>
      </c>
      <c r="C232" s="49" t="s">
        <v>1832</v>
      </c>
      <c r="D232" s="13" t="s">
        <v>1156</v>
      </c>
      <c r="E232" s="14">
        <v>1</v>
      </c>
      <c r="F232" s="44">
        <v>1574</v>
      </c>
      <c r="G232" s="15">
        <v>1574</v>
      </c>
      <c r="H232" s="15">
        <f t="shared" si="5"/>
        <v>0</v>
      </c>
    </row>
    <row r="233" spans="1:8" s="8" customFormat="1" ht="19.5" customHeight="1" x14ac:dyDescent="0.25">
      <c r="A233" s="13" t="s">
        <v>1360</v>
      </c>
      <c r="B233" s="42">
        <v>10490502</v>
      </c>
      <c r="C233" s="49" t="s">
        <v>1833</v>
      </c>
      <c r="D233" s="13" t="s">
        <v>1156</v>
      </c>
      <c r="E233" s="123" t="s">
        <v>1157</v>
      </c>
      <c r="F233" s="57">
        <v>1595</v>
      </c>
      <c r="G233" s="15">
        <v>1595</v>
      </c>
      <c r="H233" s="15">
        <f t="shared" si="5"/>
        <v>0</v>
      </c>
    </row>
    <row r="234" spans="1:8" s="8" customFormat="1" ht="20.25" customHeight="1" x14ac:dyDescent="0.25">
      <c r="A234" s="13" t="s">
        <v>1361</v>
      </c>
      <c r="B234" s="42">
        <v>10490503</v>
      </c>
      <c r="C234" s="49" t="s">
        <v>1836</v>
      </c>
      <c r="D234" s="13" t="s">
        <v>1156</v>
      </c>
      <c r="E234" s="123" t="s">
        <v>1157</v>
      </c>
      <c r="F234" s="57">
        <v>1595</v>
      </c>
      <c r="G234" s="15">
        <v>1595</v>
      </c>
      <c r="H234" s="15">
        <f t="shared" si="5"/>
        <v>0</v>
      </c>
    </row>
    <row r="235" spans="1:8" s="8" customFormat="1" ht="22.5" customHeight="1" x14ac:dyDescent="0.25">
      <c r="A235" s="13" t="s">
        <v>1362</v>
      </c>
      <c r="B235" s="41">
        <v>10490504</v>
      </c>
      <c r="C235" s="49" t="s">
        <v>1837</v>
      </c>
      <c r="D235" s="13" t="s">
        <v>1156</v>
      </c>
      <c r="E235" s="123" t="s">
        <v>1157</v>
      </c>
      <c r="F235" s="44">
        <v>1595</v>
      </c>
      <c r="G235" s="15">
        <v>1595</v>
      </c>
      <c r="H235" s="15">
        <f t="shared" si="5"/>
        <v>0</v>
      </c>
    </row>
    <row r="236" spans="1:8" s="8" customFormat="1" ht="16.5" customHeight="1" x14ac:dyDescent="0.25">
      <c r="A236" s="13" t="s">
        <v>1363</v>
      </c>
      <c r="B236" s="41">
        <v>10490508</v>
      </c>
      <c r="C236" s="49" t="s">
        <v>1838</v>
      </c>
      <c r="D236" s="13" t="s">
        <v>1156</v>
      </c>
      <c r="E236" s="123" t="s">
        <v>1157</v>
      </c>
      <c r="F236" s="44">
        <v>1171</v>
      </c>
      <c r="G236" s="15">
        <v>1171</v>
      </c>
      <c r="H236" s="15">
        <f t="shared" si="5"/>
        <v>0</v>
      </c>
    </row>
    <row r="237" spans="1:8" s="8" customFormat="1" ht="19.5" customHeight="1" x14ac:dyDescent="0.25">
      <c r="A237" s="13" t="s">
        <v>1364</v>
      </c>
      <c r="B237" s="41">
        <v>10490509</v>
      </c>
      <c r="C237" s="49" t="s">
        <v>1838</v>
      </c>
      <c r="D237" s="13" t="s">
        <v>1156</v>
      </c>
      <c r="E237" s="123" t="s">
        <v>1157</v>
      </c>
      <c r="F237" s="44">
        <v>1171</v>
      </c>
      <c r="G237" s="15">
        <v>1171</v>
      </c>
      <c r="H237" s="15">
        <f t="shared" si="5"/>
        <v>0</v>
      </c>
    </row>
    <row r="238" spans="1:8" s="8" customFormat="1" ht="18.75" customHeight="1" x14ac:dyDescent="0.25">
      <c r="A238" s="13" t="s">
        <v>1365</v>
      </c>
      <c r="B238" s="41">
        <v>10490510</v>
      </c>
      <c r="C238" s="49" t="s">
        <v>1838</v>
      </c>
      <c r="D238" s="13" t="s">
        <v>1156</v>
      </c>
      <c r="E238" s="123" t="s">
        <v>1157</v>
      </c>
      <c r="F238" s="44">
        <v>1170</v>
      </c>
      <c r="G238" s="15">
        <v>1170</v>
      </c>
      <c r="H238" s="15">
        <f t="shared" si="5"/>
        <v>0</v>
      </c>
    </row>
    <row r="239" spans="1:8" s="8" customFormat="1" ht="19.5" customHeight="1" x14ac:dyDescent="0.25">
      <c r="A239" s="13" t="s">
        <v>1366</v>
      </c>
      <c r="B239" s="59">
        <v>10490556</v>
      </c>
      <c r="C239" s="271" t="s">
        <v>1839</v>
      </c>
      <c r="D239" s="13" t="s">
        <v>1156</v>
      </c>
      <c r="E239" s="123" t="s">
        <v>1157</v>
      </c>
      <c r="F239" s="60">
        <v>1665</v>
      </c>
      <c r="G239" s="15">
        <v>1471.92</v>
      </c>
      <c r="H239" s="15">
        <f t="shared" si="5"/>
        <v>193.07999999999993</v>
      </c>
    </row>
    <row r="240" spans="1:8" s="8" customFormat="1" ht="21" customHeight="1" x14ac:dyDescent="0.25">
      <c r="A240" s="13" t="s">
        <v>1367</v>
      </c>
      <c r="B240" s="53">
        <v>10490492</v>
      </c>
      <c r="C240" s="49" t="s">
        <v>1840</v>
      </c>
      <c r="D240" s="13" t="s">
        <v>1156</v>
      </c>
      <c r="E240" s="123" t="s">
        <v>1157</v>
      </c>
      <c r="F240" s="44">
        <v>2130</v>
      </c>
      <c r="G240" s="15">
        <v>2130</v>
      </c>
      <c r="H240" s="15">
        <f t="shared" si="5"/>
        <v>0</v>
      </c>
    </row>
    <row r="241" spans="1:8" s="8" customFormat="1" ht="18.75" customHeight="1" x14ac:dyDescent="0.25">
      <c r="A241" s="13" t="s">
        <v>1368</v>
      </c>
      <c r="B241" s="41">
        <v>10490564</v>
      </c>
      <c r="C241" s="49" t="s">
        <v>1841</v>
      </c>
      <c r="D241" s="13" t="s">
        <v>1156</v>
      </c>
      <c r="E241" s="123" t="s">
        <v>1157</v>
      </c>
      <c r="F241" s="44">
        <v>3900</v>
      </c>
      <c r="G241" s="15">
        <v>3059.5</v>
      </c>
      <c r="H241" s="15">
        <f t="shared" si="5"/>
        <v>840.5</v>
      </c>
    </row>
    <row r="242" spans="1:8" s="8" customFormat="1" ht="18" customHeight="1" x14ac:dyDescent="0.25">
      <c r="A242" s="13" t="s">
        <v>1369</v>
      </c>
      <c r="B242" s="51">
        <v>10460461</v>
      </c>
      <c r="C242" s="49" t="s">
        <v>1842</v>
      </c>
      <c r="D242" s="13" t="s">
        <v>1156</v>
      </c>
      <c r="E242" s="123" t="s">
        <v>1157</v>
      </c>
      <c r="F242" s="44">
        <v>870</v>
      </c>
      <c r="G242" s="15">
        <v>870</v>
      </c>
      <c r="H242" s="15">
        <f t="shared" si="5"/>
        <v>0</v>
      </c>
    </row>
    <row r="243" spans="1:8" s="8" customFormat="1" ht="21" customHeight="1" x14ac:dyDescent="0.25">
      <c r="A243" s="13" t="s">
        <v>1370</v>
      </c>
      <c r="B243" s="55">
        <v>10470607</v>
      </c>
      <c r="C243" s="48" t="s">
        <v>1843</v>
      </c>
      <c r="D243" s="13" t="s">
        <v>1156</v>
      </c>
      <c r="E243" s="123" t="s">
        <v>1157</v>
      </c>
      <c r="F243" s="58">
        <v>7600</v>
      </c>
      <c r="G243" s="15">
        <v>783.3</v>
      </c>
      <c r="H243" s="15">
        <f t="shared" si="5"/>
        <v>6816.7</v>
      </c>
    </row>
    <row r="244" spans="1:8" s="8" customFormat="1" ht="19.5" customHeight="1" x14ac:dyDescent="0.25">
      <c r="A244" s="13" t="s">
        <v>1371</v>
      </c>
      <c r="B244" s="41">
        <v>10460543</v>
      </c>
      <c r="C244" s="49" t="s">
        <v>1735</v>
      </c>
      <c r="D244" s="13" t="s">
        <v>1156</v>
      </c>
      <c r="E244" s="123" t="s">
        <v>1157</v>
      </c>
      <c r="F244" s="44">
        <v>4039</v>
      </c>
      <c r="G244" s="15">
        <v>4039</v>
      </c>
      <c r="H244" s="15">
        <f t="shared" si="5"/>
        <v>0</v>
      </c>
    </row>
    <row r="245" spans="1:8" s="8" customFormat="1" ht="16.5" customHeight="1" x14ac:dyDescent="0.25">
      <c r="A245" s="316" t="s">
        <v>1870</v>
      </c>
      <c r="B245" s="317"/>
      <c r="C245" s="318"/>
      <c r="D245" s="220"/>
      <c r="E245" s="262">
        <f>SUM(E37:E244)</f>
        <v>119</v>
      </c>
      <c r="F245" s="18">
        <f>SUM(F37:F244)</f>
        <v>2220573.0999999996</v>
      </c>
      <c r="G245" s="18">
        <f>SUM(G37:G244)</f>
        <v>1178313.8700000003</v>
      </c>
      <c r="H245" s="18">
        <f>F245-G245</f>
        <v>1042259.2299999993</v>
      </c>
    </row>
    <row r="246" spans="1:8" s="8" customFormat="1" ht="33.75" hidden="1" customHeight="1" x14ac:dyDescent="0.25">
      <c r="A246" s="13"/>
      <c r="B246" s="14"/>
      <c r="C246" s="14"/>
      <c r="D246" s="13"/>
      <c r="E246" s="13"/>
      <c r="F246" s="15"/>
      <c r="G246" s="15"/>
      <c r="H246" s="15"/>
    </row>
    <row r="247" spans="1:8" s="8" customFormat="1" ht="33.75" hidden="1" customHeight="1" x14ac:dyDescent="0.25">
      <c r="A247" s="13"/>
      <c r="B247" s="14"/>
      <c r="C247" s="14"/>
      <c r="D247" s="13"/>
      <c r="E247" s="13"/>
      <c r="F247" s="15"/>
      <c r="G247" s="15"/>
      <c r="H247" s="15"/>
    </row>
    <row r="248" spans="1:8" s="8" customFormat="1" ht="18.75" customHeight="1" x14ac:dyDescent="0.25">
      <c r="A248" s="13"/>
      <c r="B248" s="313" t="s">
        <v>1874</v>
      </c>
      <c r="C248" s="313"/>
      <c r="D248" s="313"/>
      <c r="E248" s="313"/>
      <c r="F248" s="313"/>
      <c r="G248" s="313"/>
      <c r="H248" s="313"/>
    </row>
    <row r="249" spans="1:8" s="8" customFormat="1" ht="33.75" hidden="1" customHeight="1" x14ac:dyDescent="0.25">
      <c r="A249" s="13"/>
      <c r="B249" s="14"/>
      <c r="C249" s="14"/>
      <c r="D249" s="13"/>
      <c r="E249" s="13"/>
      <c r="F249" s="15"/>
      <c r="G249" s="15"/>
      <c r="H249" s="15"/>
    </row>
    <row r="250" spans="1:8" s="8" customFormat="1" ht="16.5" customHeight="1" x14ac:dyDescent="0.25">
      <c r="A250" s="13" t="s">
        <v>1164</v>
      </c>
      <c r="B250" s="42">
        <v>101630424</v>
      </c>
      <c r="C250" s="67" t="s">
        <v>1960</v>
      </c>
      <c r="D250" s="13" t="s">
        <v>1156</v>
      </c>
      <c r="E250" s="11" t="s">
        <v>1157</v>
      </c>
      <c r="F250" s="44">
        <v>780</v>
      </c>
      <c r="G250" s="44">
        <v>780</v>
      </c>
      <c r="H250" s="15">
        <f>F250-G250</f>
        <v>0</v>
      </c>
    </row>
    <row r="251" spans="1:8" s="8" customFormat="1" ht="18" customHeight="1" x14ac:dyDescent="0.25">
      <c r="A251" s="13" t="s">
        <v>1165</v>
      </c>
      <c r="B251" s="42">
        <v>101630424</v>
      </c>
      <c r="C251" s="67" t="s">
        <v>1961</v>
      </c>
      <c r="D251" s="13" t="s">
        <v>1156</v>
      </c>
      <c r="E251" s="11" t="s">
        <v>1157</v>
      </c>
      <c r="F251" s="44">
        <v>1720</v>
      </c>
      <c r="G251" s="44">
        <v>1720</v>
      </c>
      <c r="H251" s="15">
        <f t="shared" ref="H251:H275" si="6">F251-G251</f>
        <v>0</v>
      </c>
    </row>
    <row r="252" spans="1:8" s="8" customFormat="1" ht="19.5" customHeight="1" x14ac:dyDescent="0.25">
      <c r="A252" s="13" t="s">
        <v>1166</v>
      </c>
      <c r="B252" s="42">
        <v>101630424</v>
      </c>
      <c r="C252" s="67" t="s">
        <v>1962</v>
      </c>
      <c r="D252" s="13" t="s">
        <v>1156</v>
      </c>
      <c r="E252" s="11" t="s">
        <v>1157</v>
      </c>
      <c r="F252" s="44">
        <v>2100</v>
      </c>
      <c r="G252" s="44">
        <v>2100</v>
      </c>
      <c r="H252" s="15">
        <f t="shared" si="6"/>
        <v>0</v>
      </c>
    </row>
    <row r="253" spans="1:8" s="8" customFormat="1" ht="18" customHeight="1" x14ac:dyDescent="0.25">
      <c r="A253" s="13" t="s">
        <v>1167</v>
      </c>
      <c r="B253" s="42">
        <v>101630424</v>
      </c>
      <c r="C253" s="67" t="s">
        <v>1963</v>
      </c>
      <c r="D253" s="13" t="s">
        <v>1156</v>
      </c>
      <c r="E253" s="11" t="s">
        <v>1157</v>
      </c>
      <c r="F253" s="44">
        <v>4600</v>
      </c>
      <c r="G253" s="44">
        <v>4600</v>
      </c>
      <c r="H253" s="15">
        <f t="shared" si="6"/>
        <v>0</v>
      </c>
    </row>
    <row r="254" spans="1:8" s="8" customFormat="1" ht="18" customHeight="1" x14ac:dyDescent="0.25">
      <c r="A254" s="13" t="s">
        <v>1168</v>
      </c>
      <c r="B254" s="42">
        <v>101630424</v>
      </c>
      <c r="C254" s="67" t="s">
        <v>1964</v>
      </c>
      <c r="D254" s="13" t="s">
        <v>1156</v>
      </c>
      <c r="E254" s="11" t="s">
        <v>1157</v>
      </c>
      <c r="F254" s="44">
        <v>660</v>
      </c>
      <c r="G254" s="44">
        <v>660</v>
      </c>
      <c r="H254" s="15">
        <f t="shared" si="6"/>
        <v>0</v>
      </c>
    </row>
    <row r="255" spans="1:8" s="8" customFormat="1" ht="18.75" customHeight="1" x14ac:dyDescent="0.25">
      <c r="A255" s="13" t="s">
        <v>1169</v>
      </c>
      <c r="B255" s="42">
        <v>101630424</v>
      </c>
      <c r="C255" s="118" t="s">
        <v>1965</v>
      </c>
      <c r="D255" s="13" t="s">
        <v>1156</v>
      </c>
      <c r="E255" s="11" t="s">
        <v>1157</v>
      </c>
      <c r="F255" s="50">
        <v>860</v>
      </c>
      <c r="G255" s="50">
        <v>860</v>
      </c>
      <c r="H255" s="15">
        <f t="shared" si="6"/>
        <v>0</v>
      </c>
    </row>
    <row r="256" spans="1:8" s="8" customFormat="1" ht="18.75" customHeight="1" x14ac:dyDescent="0.25">
      <c r="A256" s="13" t="s">
        <v>1170</v>
      </c>
      <c r="B256" s="41">
        <v>101630034</v>
      </c>
      <c r="C256" s="67" t="s">
        <v>1958</v>
      </c>
      <c r="D256" s="13" t="s">
        <v>1156</v>
      </c>
      <c r="E256" s="11" t="s">
        <v>1157</v>
      </c>
      <c r="F256" s="44">
        <v>1545</v>
      </c>
      <c r="G256" s="15">
        <v>1545</v>
      </c>
      <c r="H256" s="15">
        <f t="shared" si="6"/>
        <v>0</v>
      </c>
    </row>
    <row r="257" spans="1:8" s="8" customFormat="1" ht="18" customHeight="1" x14ac:dyDescent="0.25">
      <c r="A257" s="13" t="s">
        <v>1171</v>
      </c>
      <c r="B257" s="41">
        <v>101630408</v>
      </c>
      <c r="C257" s="107" t="s">
        <v>1844</v>
      </c>
      <c r="D257" s="13" t="s">
        <v>1156</v>
      </c>
      <c r="E257" s="11" t="s">
        <v>1157</v>
      </c>
      <c r="F257" s="57">
        <v>4200</v>
      </c>
      <c r="G257" s="57">
        <v>4200</v>
      </c>
      <c r="H257" s="15">
        <f t="shared" si="6"/>
        <v>0</v>
      </c>
    </row>
    <row r="258" spans="1:8" s="8" customFormat="1" ht="16.5" customHeight="1" x14ac:dyDescent="0.25">
      <c r="A258" s="13" t="s">
        <v>1172</v>
      </c>
      <c r="B258" s="41">
        <v>101630410</v>
      </c>
      <c r="C258" s="67" t="s">
        <v>1959</v>
      </c>
      <c r="D258" s="13" t="s">
        <v>1156</v>
      </c>
      <c r="E258" s="11" t="s">
        <v>1157</v>
      </c>
      <c r="F258" s="57">
        <v>1340</v>
      </c>
      <c r="G258" s="57">
        <v>1340</v>
      </c>
      <c r="H258" s="15">
        <f t="shared" si="6"/>
        <v>0</v>
      </c>
    </row>
    <row r="259" spans="1:8" s="8" customFormat="1" ht="19.5" customHeight="1" x14ac:dyDescent="0.25">
      <c r="A259" s="13" t="s">
        <v>1173</v>
      </c>
      <c r="B259" s="41" t="s">
        <v>1848</v>
      </c>
      <c r="C259" s="67" t="s">
        <v>1966</v>
      </c>
      <c r="D259" s="13" t="s">
        <v>1156</v>
      </c>
      <c r="E259" s="11" t="s">
        <v>1157</v>
      </c>
      <c r="F259" s="57">
        <v>1000</v>
      </c>
      <c r="G259" s="57">
        <v>1000</v>
      </c>
      <c r="H259" s="15">
        <f t="shared" si="6"/>
        <v>0</v>
      </c>
    </row>
    <row r="260" spans="1:8" s="8" customFormat="1" ht="37.5" customHeight="1" x14ac:dyDescent="0.25">
      <c r="A260" s="13" t="s">
        <v>1174</v>
      </c>
      <c r="B260" s="92">
        <v>101630421</v>
      </c>
      <c r="C260" s="67" t="s">
        <v>1967</v>
      </c>
      <c r="D260" s="13" t="s">
        <v>1156</v>
      </c>
      <c r="E260" s="11" t="s">
        <v>1157</v>
      </c>
      <c r="F260" s="44">
        <v>4500</v>
      </c>
      <c r="G260" s="44">
        <v>4500</v>
      </c>
      <c r="H260" s="15">
        <f t="shared" si="6"/>
        <v>0</v>
      </c>
    </row>
    <row r="261" spans="1:8" s="8" customFormat="1" ht="20.25" customHeight="1" x14ac:dyDescent="0.25">
      <c r="A261" s="13" t="s">
        <v>1159</v>
      </c>
      <c r="B261" s="92">
        <v>101630191</v>
      </c>
      <c r="C261" s="111" t="s">
        <v>1845</v>
      </c>
      <c r="D261" s="13" t="s">
        <v>1156</v>
      </c>
      <c r="E261" s="11" t="s">
        <v>1157</v>
      </c>
      <c r="F261" s="44">
        <v>1526</v>
      </c>
      <c r="G261" s="15">
        <v>1526</v>
      </c>
      <c r="H261" s="15">
        <f t="shared" si="6"/>
        <v>0</v>
      </c>
    </row>
    <row r="262" spans="1:8" s="8" customFormat="1" ht="45.75" customHeight="1" x14ac:dyDescent="0.25">
      <c r="A262" s="13" t="s">
        <v>1160</v>
      </c>
      <c r="B262" s="92">
        <v>101630403</v>
      </c>
      <c r="C262" s="67" t="s">
        <v>1968</v>
      </c>
      <c r="D262" s="13" t="s">
        <v>1156</v>
      </c>
      <c r="E262" s="11" t="s">
        <v>1157</v>
      </c>
      <c r="F262" s="44">
        <v>3492</v>
      </c>
      <c r="G262" s="44">
        <v>3492</v>
      </c>
      <c r="H262" s="15">
        <f t="shared" si="6"/>
        <v>0</v>
      </c>
    </row>
    <row r="263" spans="1:8" s="8" customFormat="1" ht="17.25" customHeight="1" x14ac:dyDescent="0.25">
      <c r="A263" s="13" t="s">
        <v>1175</v>
      </c>
      <c r="B263" s="45" t="s">
        <v>1849</v>
      </c>
      <c r="C263" s="118" t="s">
        <v>1846</v>
      </c>
      <c r="D263" s="13" t="s">
        <v>1156</v>
      </c>
      <c r="E263" s="11" t="s">
        <v>1157</v>
      </c>
      <c r="F263" s="50">
        <v>1000</v>
      </c>
      <c r="G263" s="50">
        <v>1000</v>
      </c>
      <c r="H263" s="15">
        <f t="shared" si="6"/>
        <v>0</v>
      </c>
    </row>
    <row r="264" spans="1:8" s="8" customFormat="1" ht="18" customHeight="1" x14ac:dyDescent="0.25">
      <c r="A264" s="13" t="s">
        <v>1176</v>
      </c>
      <c r="B264" s="45">
        <v>101630439</v>
      </c>
      <c r="C264" s="118" t="s">
        <v>1847</v>
      </c>
      <c r="D264" s="13" t="s">
        <v>1156</v>
      </c>
      <c r="E264" s="11" t="s">
        <v>1157</v>
      </c>
      <c r="F264" s="50">
        <v>666</v>
      </c>
      <c r="G264" s="50">
        <v>666</v>
      </c>
      <c r="H264" s="15">
        <f t="shared" si="6"/>
        <v>0</v>
      </c>
    </row>
    <row r="265" spans="1:8" s="8" customFormat="1" ht="21" customHeight="1" x14ac:dyDescent="0.25">
      <c r="A265" s="13" t="s">
        <v>1177</v>
      </c>
      <c r="B265" s="41">
        <v>101630404</v>
      </c>
      <c r="C265" s="67" t="s">
        <v>1854</v>
      </c>
      <c r="D265" s="13" t="s">
        <v>1156</v>
      </c>
      <c r="E265" s="11" t="s">
        <v>1157</v>
      </c>
      <c r="F265" s="44">
        <v>1572</v>
      </c>
      <c r="G265" s="44">
        <v>1572</v>
      </c>
      <c r="H265" s="15">
        <f t="shared" si="6"/>
        <v>0</v>
      </c>
    </row>
    <row r="266" spans="1:8" s="8" customFormat="1" ht="18" customHeight="1" x14ac:dyDescent="0.25">
      <c r="A266" s="13" t="s">
        <v>1178</v>
      </c>
      <c r="B266" s="41" t="s">
        <v>1852</v>
      </c>
      <c r="C266" s="67" t="s">
        <v>1850</v>
      </c>
      <c r="D266" s="13" t="s">
        <v>1156</v>
      </c>
      <c r="E266" s="11" t="s">
        <v>1157</v>
      </c>
      <c r="F266" s="44">
        <v>640</v>
      </c>
      <c r="G266" s="44">
        <v>640</v>
      </c>
      <c r="H266" s="15">
        <f t="shared" si="6"/>
        <v>0</v>
      </c>
    </row>
    <row r="267" spans="1:8" s="8" customFormat="1" ht="18" customHeight="1" x14ac:dyDescent="0.25">
      <c r="A267" s="13" t="s">
        <v>1179</v>
      </c>
      <c r="B267" s="41" t="s">
        <v>1853</v>
      </c>
      <c r="C267" s="67" t="s">
        <v>1850</v>
      </c>
      <c r="D267" s="13" t="s">
        <v>1156</v>
      </c>
      <c r="E267" s="11" t="s">
        <v>1157</v>
      </c>
      <c r="F267" s="44">
        <v>640</v>
      </c>
      <c r="G267" s="44">
        <v>640</v>
      </c>
      <c r="H267" s="15">
        <f t="shared" si="6"/>
        <v>0</v>
      </c>
    </row>
    <row r="268" spans="1:8" s="8" customFormat="1" ht="70.5" customHeight="1" x14ac:dyDescent="0.25">
      <c r="A268" s="12" t="s">
        <v>1180</v>
      </c>
      <c r="B268" s="92">
        <v>101630419</v>
      </c>
      <c r="C268" s="87" t="s">
        <v>2122</v>
      </c>
      <c r="D268" s="12" t="s">
        <v>1156</v>
      </c>
      <c r="E268" s="12" t="s">
        <v>1157</v>
      </c>
      <c r="F268" s="86">
        <v>5100</v>
      </c>
      <c r="G268" s="15">
        <v>5100</v>
      </c>
      <c r="H268" s="15">
        <f t="shared" si="6"/>
        <v>0</v>
      </c>
    </row>
    <row r="269" spans="1:8" s="8" customFormat="1" ht="65.25" customHeight="1" x14ac:dyDescent="0.25">
      <c r="A269" s="12" t="s">
        <v>1181</v>
      </c>
      <c r="B269" s="92">
        <v>101630420</v>
      </c>
      <c r="C269" s="67" t="s">
        <v>2121</v>
      </c>
      <c r="D269" s="12" t="s">
        <v>1156</v>
      </c>
      <c r="E269" s="12" t="s">
        <v>1157</v>
      </c>
      <c r="F269" s="86">
        <v>3800</v>
      </c>
      <c r="G269" s="15">
        <v>3800</v>
      </c>
      <c r="H269" s="15">
        <f t="shared" si="6"/>
        <v>0</v>
      </c>
    </row>
    <row r="270" spans="1:8" s="8" customFormat="1" ht="18" customHeight="1" x14ac:dyDescent="0.25">
      <c r="A270" s="13" t="s">
        <v>1182</v>
      </c>
      <c r="B270" s="41">
        <v>101630423</v>
      </c>
      <c r="C270" s="67" t="s">
        <v>1969</v>
      </c>
      <c r="D270" s="13" t="s">
        <v>1156</v>
      </c>
      <c r="E270" s="11" t="s">
        <v>1157</v>
      </c>
      <c r="F270" s="44">
        <v>2760</v>
      </c>
      <c r="G270" s="15">
        <v>2760</v>
      </c>
      <c r="H270" s="15">
        <f t="shared" si="6"/>
        <v>0</v>
      </c>
    </row>
    <row r="271" spans="1:8" s="8" customFormat="1" ht="22.5" customHeight="1" x14ac:dyDescent="0.25">
      <c r="A271" s="13" t="s">
        <v>1183</v>
      </c>
      <c r="B271" s="41">
        <v>101630425</v>
      </c>
      <c r="C271" s="67" t="s">
        <v>1970</v>
      </c>
      <c r="D271" s="13" t="s">
        <v>1156</v>
      </c>
      <c r="E271" s="11" t="s">
        <v>1157</v>
      </c>
      <c r="F271" s="44">
        <v>1667</v>
      </c>
      <c r="G271" s="15">
        <v>1667</v>
      </c>
      <c r="H271" s="15">
        <f t="shared" si="6"/>
        <v>0</v>
      </c>
    </row>
    <row r="272" spans="1:8" s="8" customFormat="1" ht="41.25" customHeight="1" x14ac:dyDescent="0.25">
      <c r="A272" s="13" t="s">
        <v>1184</v>
      </c>
      <c r="B272" s="41">
        <v>101630426</v>
      </c>
      <c r="C272" s="67" t="s">
        <v>1971</v>
      </c>
      <c r="D272" s="13" t="s">
        <v>1156</v>
      </c>
      <c r="E272" s="11" t="s">
        <v>1157</v>
      </c>
      <c r="F272" s="44">
        <v>4237</v>
      </c>
      <c r="G272" s="15">
        <v>4237</v>
      </c>
      <c r="H272" s="15">
        <f t="shared" si="6"/>
        <v>0</v>
      </c>
    </row>
    <row r="273" spans="1:8" s="8" customFormat="1" ht="42.75" customHeight="1" x14ac:dyDescent="0.25">
      <c r="A273" s="13" t="s">
        <v>1185</v>
      </c>
      <c r="B273" s="41">
        <v>101630427</v>
      </c>
      <c r="C273" s="67" t="s">
        <v>1971</v>
      </c>
      <c r="D273" s="13" t="s">
        <v>1156</v>
      </c>
      <c r="E273" s="13">
        <v>1</v>
      </c>
      <c r="F273" s="44">
        <v>4236</v>
      </c>
      <c r="G273" s="15">
        <v>4236</v>
      </c>
      <c r="H273" s="15">
        <f t="shared" si="6"/>
        <v>0</v>
      </c>
    </row>
    <row r="274" spans="1:8" s="8" customFormat="1" ht="39" customHeight="1" x14ac:dyDescent="0.25">
      <c r="A274" s="13" t="s">
        <v>1186</v>
      </c>
      <c r="B274" s="41">
        <v>101630428</v>
      </c>
      <c r="C274" s="67" t="s">
        <v>1971</v>
      </c>
      <c r="D274" s="13" t="s">
        <v>1156</v>
      </c>
      <c r="E274" s="13">
        <v>1</v>
      </c>
      <c r="F274" s="44">
        <v>4236</v>
      </c>
      <c r="G274" s="15">
        <v>4236</v>
      </c>
      <c r="H274" s="15">
        <f t="shared" si="6"/>
        <v>0</v>
      </c>
    </row>
    <row r="275" spans="1:8" s="8" customFormat="1" ht="38.25" customHeight="1" x14ac:dyDescent="0.25">
      <c r="A275" s="13" t="s">
        <v>1187</v>
      </c>
      <c r="B275" s="41">
        <v>101630429</v>
      </c>
      <c r="C275" s="67" t="s">
        <v>1971</v>
      </c>
      <c r="D275" s="13" t="s">
        <v>1156</v>
      </c>
      <c r="E275" s="13">
        <v>1</v>
      </c>
      <c r="F275" s="44">
        <v>4236</v>
      </c>
      <c r="G275" s="15">
        <v>4236</v>
      </c>
      <c r="H275" s="15">
        <f t="shared" si="6"/>
        <v>0</v>
      </c>
    </row>
    <row r="276" spans="1:8" s="8" customFormat="1" ht="41.25" customHeight="1" x14ac:dyDescent="0.25">
      <c r="A276" s="13" t="s">
        <v>1188</v>
      </c>
      <c r="B276" s="41">
        <v>101630430</v>
      </c>
      <c r="C276" s="67" t="s">
        <v>1971</v>
      </c>
      <c r="D276" s="13" t="s">
        <v>1156</v>
      </c>
      <c r="E276" s="13">
        <v>1</v>
      </c>
      <c r="F276" s="44">
        <v>4236</v>
      </c>
      <c r="G276" s="15">
        <v>4236</v>
      </c>
      <c r="H276" s="15">
        <f t="shared" ref="H276:H299" si="7">F276-G276</f>
        <v>0</v>
      </c>
    </row>
    <row r="277" spans="1:8" s="8" customFormat="1" ht="43.5" customHeight="1" x14ac:dyDescent="0.25">
      <c r="A277" s="13" t="s">
        <v>1189</v>
      </c>
      <c r="B277" s="41">
        <v>101630431</v>
      </c>
      <c r="C277" s="67" t="s">
        <v>1971</v>
      </c>
      <c r="D277" s="13" t="s">
        <v>1156</v>
      </c>
      <c r="E277" s="13">
        <v>1</v>
      </c>
      <c r="F277" s="44">
        <v>4236</v>
      </c>
      <c r="G277" s="15">
        <v>4236</v>
      </c>
      <c r="H277" s="15">
        <f t="shared" si="7"/>
        <v>0</v>
      </c>
    </row>
    <row r="278" spans="1:8" s="8" customFormat="1" ht="39.75" customHeight="1" x14ac:dyDescent="0.25">
      <c r="A278" s="13" t="s">
        <v>1190</v>
      </c>
      <c r="B278" s="41">
        <v>101630432</v>
      </c>
      <c r="C278" s="67" t="s">
        <v>1971</v>
      </c>
      <c r="D278" s="13" t="s">
        <v>1156</v>
      </c>
      <c r="E278" s="13">
        <v>1</v>
      </c>
      <c r="F278" s="44">
        <v>4236</v>
      </c>
      <c r="G278" s="15">
        <v>4236</v>
      </c>
      <c r="H278" s="15">
        <f t="shared" si="7"/>
        <v>0</v>
      </c>
    </row>
    <row r="279" spans="1:8" s="8" customFormat="1" ht="36.75" customHeight="1" x14ac:dyDescent="0.25">
      <c r="A279" s="13" t="s">
        <v>1191</v>
      </c>
      <c r="B279" s="41">
        <v>101630433</v>
      </c>
      <c r="C279" s="67" t="s">
        <v>1971</v>
      </c>
      <c r="D279" s="13" t="s">
        <v>1156</v>
      </c>
      <c r="E279" s="13">
        <v>1</v>
      </c>
      <c r="F279" s="44">
        <v>4236</v>
      </c>
      <c r="G279" s="15">
        <v>4236</v>
      </c>
      <c r="H279" s="15">
        <f t="shared" si="7"/>
        <v>0</v>
      </c>
    </row>
    <row r="280" spans="1:8" s="8" customFormat="1" ht="37.5" customHeight="1" x14ac:dyDescent="0.25">
      <c r="A280" s="13" t="s">
        <v>1192</v>
      </c>
      <c r="B280" s="41">
        <v>101630434</v>
      </c>
      <c r="C280" s="67" t="s">
        <v>1971</v>
      </c>
      <c r="D280" s="13" t="s">
        <v>1156</v>
      </c>
      <c r="E280" s="13">
        <v>1</v>
      </c>
      <c r="F280" s="44">
        <v>4236</v>
      </c>
      <c r="G280" s="15">
        <v>4236</v>
      </c>
      <c r="H280" s="15">
        <f t="shared" si="7"/>
        <v>0</v>
      </c>
    </row>
    <row r="281" spans="1:8" s="8" customFormat="1" ht="36" customHeight="1" x14ac:dyDescent="0.25">
      <c r="A281" s="13" t="s">
        <v>1193</v>
      </c>
      <c r="B281" s="41">
        <v>101630435</v>
      </c>
      <c r="C281" s="67" t="s">
        <v>1971</v>
      </c>
      <c r="D281" s="13" t="s">
        <v>1156</v>
      </c>
      <c r="E281" s="13">
        <v>1</v>
      </c>
      <c r="F281" s="44">
        <v>4236</v>
      </c>
      <c r="G281" s="15">
        <v>4236</v>
      </c>
      <c r="H281" s="15">
        <f t="shared" si="7"/>
        <v>0</v>
      </c>
    </row>
    <row r="282" spans="1:8" s="8" customFormat="1" ht="36" customHeight="1" x14ac:dyDescent="0.25">
      <c r="A282" s="13" t="s">
        <v>1194</v>
      </c>
      <c r="B282" s="41">
        <v>101630436</v>
      </c>
      <c r="C282" s="67" t="s">
        <v>1971</v>
      </c>
      <c r="D282" s="13" t="s">
        <v>1156</v>
      </c>
      <c r="E282" s="13">
        <v>1</v>
      </c>
      <c r="F282" s="44">
        <v>4236</v>
      </c>
      <c r="G282" s="15">
        <v>4236</v>
      </c>
      <c r="H282" s="15">
        <f t="shared" si="7"/>
        <v>0</v>
      </c>
    </row>
    <row r="283" spans="1:8" s="8" customFormat="1" ht="39" customHeight="1" x14ac:dyDescent="0.25">
      <c r="A283" s="13" t="s">
        <v>1195</v>
      </c>
      <c r="B283" s="92">
        <v>101630437</v>
      </c>
      <c r="C283" s="67" t="s">
        <v>1971</v>
      </c>
      <c r="D283" s="13" t="s">
        <v>1156</v>
      </c>
      <c r="E283" s="13">
        <v>1</v>
      </c>
      <c r="F283" s="44">
        <v>4236</v>
      </c>
      <c r="G283" s="15">
        <v>4236</v>
      </c>
      <c r="H283" s="15">
        <f t="shared" si="7"/>
        <v>0</v>
      </c>
    </row>
    <row r="284" spans="1:8" s="8" customFormat="1" ht="17.25" customHeight="1" x14ac:dyDescent="0.25">
      <c r="A284" s="13" t="s">
        <v>1196</v>
      </c>
      <c r="B284" s="41">
        <v>10630452</v>
      </c>
      <c r="C284" s="67" t="s">
        <v>1851</v>
      </c>
      <c r="D284" s="13" t="s">
        <v>1156</v>
      </c>
      <c r="E284" s="13">
        <v>1</v>
      </c>
      <c r="F284" s="44">
        <v>9692</v>
      </c>
      <c r="G284" s="15">
        <v>3216.93</v>
      </c>
      <c r="H284" s="15">
        <f t="shared" si="7"/>
        <v>6475.07</v>
      </c>
    </row>
    <row r="285" spans="1:8" s="8" customFormat="1" ht="17.25" customHeight="1" x14ac:dyDescent="0.25">
      <c r="A285" s="13" t="s">
        <v>1197</v>
      </c>
      <c r="B285" s="41">
        <v>10630453</v>
      </c>
      <c r="C285" s="67" t="s">
        <v>1972</v>
      </c>
      <c r="D285" s="13" t="s">
        <v>1156</v>
      </c>
      <c r="E285" s="13">
        <v>1</v>
      </c>
      <c r="F285" s="44">
        <v>9360</v>
      </c>
      <c r="G285" s="15">
        <v>3105.33</v>
      </c>
      <c r="H285" s="15">
        <f t="shared" si="7"/>
        <v>6254.67</v>
      </c>
    </row>
    <row r="286" spans="1:8" s="8" customFormat="1" ht="17.25" customHeight="1" x14ac:dyDescent="0.25">
      <c r="A286" s="13" t="s">
        <v>1198</v>
      </c>
      <c r="B286" s="45">
        <v>10630454</v>
      </c>
      <c r="C286" s="118" t="s">
        <v>2576</v>
      </c>
      <c r="D286" s="13" t="s">
        <v>1156</v>
      </c>
      <c r="E286" s="13">
        <v>1</v>
      </c>
      <c r="F286" s="50">
        <v>16558</v>
      </c>
      <c r="G286" s="15">
        <v>5243.84</v>
      </c>
      <c r="H286" s="15">
        <f t="shared" si="7"/>
        <v>11314.16</v>
      </c>
    </row>
    <row r="287" spans="1:8" s="8" customFormat="1" ht="17.25" customHeight="1" x14ac:dyDescent="0.25">
      <c r="A287" s="13" t="s">
        <v>1199</v>
      </c>
      <c r="B287" s="41">
        <v>101630405</v>
      </c>
      <c r="C287" s="107" t="s">
        <v>1854</v>
      </c>
      <c r="D287" s="13" t="s">
        <v>1156</v>
      </c>
      <c r="E287" s="13">
        <v>1</v>
      </c>
      <c r="F287" s="44">
        <v>1572</v>
      </c>
      <c r="G287" s="15">
        <v>1572</v>
      </c>
      <c r="H287" s="15">
        <f t="shared" si="7"/>
        <v>0</v>
      </c>
    </row>
    <row r="288" spans="1:8" s="8" customFormat="1" ht="17.25" customHeight="1" x14ac:dyDescent="0.25">
      <c r="A288" s="13" t="s">
        <v>1200</v>
      </c>
      <c r="B288" s="41">
        <v>101630406</v>
      </c>
      <c r="C288" s="107" t="s">
        <v>1855</v>
      </c>
      <c r="D288" s="13" t="s">
        <v>1156</v>
      </c>
      <c r="E288" s="13">
        <v>1</v>
      </c>
      <c r="F288" s="44">
        <v>2484</v>
      </c>
      <c r="G288" s="15">
        <v>2484</v>
      </c>
      <c r="H288" s="15">
        <f t="shared" si="7"/>
        <v>0</v>
      </c>
    </row>
    <row r="289" spans="1:8" s="8" customFormat="1" ht="17.25" customHeight="1" x14ac:dyDescent="0.25">
      <c r="A289" s="13" t="s">
        <v>1201</v>
      </c>
      <c r="B289" s="41">
        <v>101630418</v>
      </c>
      <c r="C289" s="67" t="s">
        <v>2575</v>
      </c>
      <c r="D289" s="13" t="s">
        <v>1156</v>
      </c>
      <c r="E289" s="13">
        <v>1</v>
      </c>
      <c r="F289" s="44">
        <v>1029</v>
      </c>
      <c r="G289" s="15">
        <v>1029</v>
      </c>
      <c r="H289" s="15">
        <f t="shared" si="7"/>
        <v>0</v>
      </c>
    </row>
    <row r="290" spans="1:8" s="8" customFormat="1" ht="17.25" customHeight="1" x14ac:dyDescent="0.25">
      <c r="A290" s="13" t="s">
        <v>1202</v>
      </c>
      <c r="B290" s="41">
        <v>10630407</v>
      </c>
      <c r="C290" s="67" t="s">
        <v>1973</v>
      </c>
      <c r="D290" s="13" t="s">
        <v>1156</v>
      </c>
      <c r="E290" s="13">
        <v>1</v>
      </c>
      <c r="F290" s="44">
        <v>4280</v>
      </c>
      <c r="G290" s="15">
        <v>4280</v>
      </c>
      <c r="H290" s="15">
        <f t="shared" si="7"/>
        <v>0</v>
      </c>
    </row>
    <row r="291" spans="1:8" s="8" customFormat="1" ht="17.25" customHeight="1" x14ac:dyDescent="0.25">
      <c r="A291" s="13" t="s">
        <v>1203</v>
      </c>
      <c r="B291" s="41">
        <v>101630439</v>
      </c>
      <c r="C291" s="67" t="s">
        <v>1974</v>
      </c>
      <c r="D291" s="13" t="s">
        <v>1156</v>
      </c>
      <c r="E291" s="13">
        <v>1</v>
      </c>
      <c r="F291" s="57">
        <v>667</v>
      </c>
      <c r="G291" s="15">
        <v>667</v>
      </c>
      <c r="H291" s="15">
        <f t="shared" si="7"/>
        <v>0</v>
      </c>
    </row>
    <row r="292" spans="1:8" s="8" customFormat="1" ht="17.25" customHeight="1" x14ac:dyDescent="0.25">
      <c r="A292" s="13" t="s">
        <v>1204</v>
      </c>
      <c r="B292" s="41">
        <v>101630450</v>
      </c>
      <c r="C292" s="67" t="s">
        <v>1856</v>
      </c>
      <c r="D292" s="13" t="s">
        <v>1156</v>
      </c>
      <c r="E292" s="13">
        <v>1</v>
      </c>
      <c r="F292" s="57">
        <v>10590</v>
      </c>
      <c r="G292" s="15">
        <v>6001</v>
      </c>
      <c r="H292" s="15">
        <f t="shared" si="7"/>
        <v>4589</v>
      </c>
    </row>
    <row r="293" spans="1:8" s="8" customFormat="1" ht="17.25" customHeight="1" x14ac:dyDescent="0.25">
      <c r="A293" s="13" t="s">
        <v>1205</v>
      </c>
      <c r="B293" s="41">
        <v>101630451</v>
      </c>
      <c r="C293" s="111" t="s">
        <v>1856</v>
      </c>
      <c r="D293" s="13" t="s">
        <v>1156</v>
      </c>
      <c r="E293" s="13">
        <v>1</v>
      </c>
      <c r="F293" s="44">
        <v>10590</v>
      </c>
      <c r="G293" s="15">
        <v>6001</v>
      </c>
      <c r="H293" s="15">
        <f t="shared" si="7"/>
        <v>4589</v>
      </c>
    </row>
    <row r="294" spans="1:8" s="8" customFormat="1" ht="17.25" customHeight="1" x14ac:dyDescent="0.25">
      <c r="A294" s="13" t="s">
        <v>1206</v>
      </c>
      <c r="B294" s="45">
        <v>101610417</v>
      </c>
      <c r="C294" s="67" t="s">
        <v>1857</v>
      </c>
      <c r="D294" s="13" t="s">
        <v>1156</v>
      </c>
      <c r="E294" s="13">
        <v>1</v>
      </c>
      <c r="F294" s="44">
        <v>1409</v>
      </c>
      <c r="G294" s="15">
        <v>1409</v>
      </c>
      <c r="H294" s="15">
        <f t="shared" si="7"/>
        <v>0</v>
      </c>
    </row>
    <row r="295" spans="1:8" s="8" customFormat="1" ht="17.25" customHeight="1" x14ac:dyDescent="0.25">
      <c r="A295" s="13" t="s">
        <v>1207</v>
      </c>
      <c r="B295" s="41">
        <v>101630449</v>
      </c>
      <c r="C295" s="272" t="s">
        <v>1858</v>
      </c>
      <c r="D295" s="13" t="s">
        <v>1156</v>
      </c>
      <c r="E295" s="13">
        <v>1</v>
      </c>
      <c r="F295" s="60">
        <v>3150</v>
      </c>
      <c r="G295" s="15">
        <v>2152</v>
      </c>
      <c r="H295" s="15">
        <f t="shared" si="7"/>
        <v>998</v>
      </c>
    </row>
    <row r="296" spans="1:8" s="8" customFormat="1" ht="29.25" customHeight="1" x14ac:dyDescent="0.25">
      <c r="A296" s="13" t="s">
        <v>1208</v>
      </c>
      <c r="B296" s="92">
        <v>10630455</v>
      </c>
      <c r="C296" s="67" t="s">
        <v>1859</v>
      </c>
      <c r="D296" s="13" t="s">
        <v>1156</v>
      </c>
      <c r="E296" s="13">
        <v>1</v>
      </c>
      <c r="F296" s="44">
        <v>65000</v>
      </c>
      <c r="G296" s="15">
        <v>4119.04</v>
      </c>
      <c r="H296" s="15">
        <f t="shared" si="7"/>
        <v>60880.959999999999</v>
      </c>
    </row>
    <row r="297" spans="1:8" s="8" customFormat="1" ht="17.25" customHeight="1" x14ac:dyDescent="0.25">
      <c r="A297" s="13" t="s">
        <v>1209</v>
      </c>
      <c r="B297" s="41">
        <v>10630456</v>
      </c>
      <c r="C297" s="67" t="s">
        <v>1860</v>
      </c>
      <c r="D297" s="13" t="s">
        <v>1156</v>
      </c>
      <c r="E297" s="13">
        <v>1</v>
      </c>
      <c r="F297" s="44">
        <v>29000</v>
      </c>
      <c r="G297" s="15">
        <v>2416.66</v>
      </c>
      <c r="H297" s="15">
        <f t="shared" si="7"/>
        <v>26583.34</v>
      </c>
    </row>
    <row r="298" spans="1:8" s="8" customFormat="1" ht="17.25" customHeight="1" x14ac:dyDescent="0.25">
      <c r="A298" s="13" t="s">
        <v>1210</v>
      </c>
      <c r="B298" s="41">
        <v>10620206</v>
      </c>
      <c r="C298" s="67" t="s">
        <v>1861</v>
      </c>
      <c r="D298" s="13" t="s">
        <v>1156</v>
      </c>
      <c r="E298" s="13">
        <v>1</v>
      </c>
      <c r="F298" s="44">
        <v>337</v>
      </c>
      <c r="G298" s="44">
        <v>337</v>
      </c>
      <c r="H298" s="15">
        <f t="shared" si="7"/>
        <v>0</v>
      </c>
    </row>
    <row r="299" spans="1:8" s="8" customFormat="1" ht="15" customHeight="1" x14ac:dyDescent="0.25">
      <c r="A299" s="13" t="s">
        <v>1211</v>
      </c>
      <c r="B299" s="45">
        <v>10620207</v>
      </c>
      <c r="C299" s="118" t="s">
        <v>1861</v>
      </c>
      <c r="D299" s="13" t="s">
        <v>1156</v>
      </c>
      <c r="E299" s="13">
        <v>1</v>
      </c>
      <c r="F299" s="50">
        <v>337</v>
      </c>
      <c r="G299" s="50">
        <v>337</v>
      </c>
      <c r="H299" s="15">
        <f t="shared" si="7"/>
        <v>0</v>
      </c>
    </row>
    <row r="300" spans="1:8" s="8" customFormat="1" ht="17.25" customHeight="1" x14ac:dyDescent="0.25">
      <c r="A300" s="13" t="s">
        <v>1212</v>
      </c>
      <c r="B300" s="45">
        <v>101620145</v>
      </c>
      <c r="C300" s="118" t="s">
        <v>1820</v>
      </c>
      <c r="D300" s="13" t="s">
        <v>1156</v>
      </c>
      <c r="E300" s="13">
        <v>1</v>
      </c>
      <c r="F300" s="50">
        <v>1053</v>
      </c>
      <c r="G300" s="50">
        <v>1053</v>
      </c>
      <c r="H300" s="15">
        <f t="shared" ref="H300:H319" si="8">F300-G300</f>
        <v>0</v>
      </c>
    </row>
    <row r="301" spans="1:8" s="8" customFormat="1" ht="17.25" customHeight="1" x14ac:dyDescent="0.25">
      <c r="A301" s="13" t="s">
        <v>1213</v>
      </c>
      <c r="B301" s="42">
        <v>101630438</v>
      </c>
      <c r="C301" s="67" t="s">
        <v>1975</v>
      </c>
      <c r="D301" s="13" t="s">
        <v>1156</v>
      </c>
      <c r="E301" s="13">
        <v>1</v>
      </c>
      <c r="F301" s="44">
        <v>13793</v>
      </c>
      <c r="G301" s="15">
        <v>12988.65</v>
      </c>
      <c r="H301" s="15">
        <f t="shared" si="8"/>
        <v>804.35000000000036</v>
      </c>
    </row>
    <row r="302" spans="1:8" s="85" customFormat="1" ht="17.25" customHeight="1" x14ac:dyDescent="0.25">
      <c r="A302" s="13" t="s">
        <v>1214</v>
      </c>
      <c r="B302" s="55">
        <v>101630439</v>
      </c>
      <c r="C302" s="48" t="s">
        <v>1976</v>
      </c>
      <c r="D302" s="84" t="s">
        <v>1156</v>
      </c>
      <c r="E302" s="84">
        <v>1</v>
      </c>
      <c r="F302" s="58">
        <v>3280</v>
      </c>
      <c r="G302" s="82">
        <v>3280</v>
      </c>
      <c r="H302" s="82">
        <f t="shared" si="8"/>
        <v>0</v>
      </c>
    </row>
    <row r="303" spans="1:8" s="8" customFormat="1" ht="17.25" customHeight="1" x14ac:dyDescent="0.25">
      <c r="A303" s="13" t="s">
        <v>1215</v>
      </c>
      <c r="B303" s="41" t="s">
        <v>1863</v>
      </c>
      <c r="C303" s="67" t="s">
        <v>1977</v>
      </c>
      <c r="D303" s="13" t="s">
        <v>1156</v>
      </c>
      <c r="E303" s="13">
        <v>1</v>
      </c>
      <c r="F303" s="44">
        <v>766</v>
      </c>
      <c r="G303" s="15">
        <v>766</v>
      </c>
      <c r="H303" s="15">
        <f t="shared" si="8"/>
        <v>0</v>
      </c>
    </row>
    <row r="304" spans="1:8" s="8" customFormat="1" ht="17.25" customHeight="1" x14ac:dyDescent="0.25">
      <c r="A304" s="13" t="s">
        <v>1216</v>
      </c>
      <c r="B304" s="41" t="s">
        <v>1864</v>
      </c>
      <c r="C304" s="67" t="s">
        <v>1974</v>
      </c>
      <c r="D304" s="13" t="s">
        <v>1156</v>
      </c>
      <c r="E304" s="13">
        <v>1</v>
      </c>
      <c r="F304" s="44">
        <v>667</v>
      </c>
      <c r="G304" s="15">
        <v>667</v>
      </c>
      <c r="H304" s="15">
        <f t="shared" si="8"/>
        <v>0</v>
      </c>
    </row>
    <row r="305" spans="1:8" s="8" customFormat="1" ht="17.25" customHeight="1" x14ac:dyDescent="0.25">
      <c r="A305" s="13" t="s">
        <v>1217</v>
      </c>
      <c r="B305" s="41">
        <v>101630440</v>
      </c>
      <c r="C305" s="67" t="s">
        <v>1978</v>
      </c>
      <c r="D305" s="13" t="s">
        <v>1156</v>
      </c>
      <c r="E305" s="13">
        <v>1</v>
      </c>
      <c r="F305" s="44">
        <v>3816</v>
      </c>
      <c r="G305" s="15">
        <v>3659.4</v>
      </c>
      <c r="H305" s="15">
        <f t="shared" si="8"/>
        <v>156.59999999999991</v>
      </c>
    </row>
    <row r="306" spans="1:8" s="8" customFormat="1" ht="17.25" customHeight="1" x14ac:dyDescent="0.25">
      <c r="A306" s="13" t="s">
        <v>1218</v>
      </c>
      <c r="B306" s="41">
        <v>101630441</v>
      </c>
      <c r="C306" s="67" t="s">
        <v>1979</v>
      </c>
      <c r="D306" s="13" t="s">
        <v>1156</v>
      </c>
      <c r="E306" s="13">
        <v>1</v>
      </c>
      <c r="F306" s="44">
        <v>1770</v>
      </c>
      <c r="G306" s="15">
        <v>1698.5</v>
      </c>
      <c r="H306" s="15">
        <f t="shared" si="8"/>
        <v>71.5</v>
      </c>
    </row>
    <row r="307" spans="1:8" s="8" customFormat="1" ht="17.25" customHeight="1" x14ac:dyDescent="0.25">
      <c r="A307" s="13" t="s">
        <v>1219</v>
      </c>
      <c r="B307" s="41">
        <v>101630442</v>
      </c>
      <c r="C307" s="67" t="s">
        <v>1862</v>
      </c>
      <c r="D307" s="13" t="s">
        <v>1156</v>
      </c>
      <c r="E307" s="13">
        <v>1</v>
      </c>
      <c r="F307" s="44">
        <v>1380</v>
      </c>
      <c r="G307" s="15">
        <v>1293</v>
      </c>
      <c r="H307" s="15">
        <f t="shared" si="8"/>
        <v>87</v>
      </c>
    </row>
    <row r="308" spans="1:8" s="8" customFormat="1" ht="17.25" customHeight="1" x14ac:dyDescent="0.25">
      <c r="A308" s="13" t="s">
        <v>1220</v>
      </c>
      <c r="B308" s="41">
        <v>101630443</v>
      </c>
      <c r="C308" s="67" t="s">
        <v>1862</v>
      </c>
      <c r="D308" s="13" t="s">
        <v>1156</v>
      </c>
      <c r="E308" s="13">
        <v>1</v>
      </c>
      <c r="F308" s="44">
        <v>1380</v>
      </c>
      <c r="G308" s="15">
        <v>1293</v>
      </c>
      <c r="H308" s="15">
        <f t="shared" si="8"/>
        <v>87</v>
      </c>
    </row>
    <row r="309" spans="1:8" s="8" customFormat="1" ht="17.25" customHeight="1" x14ac:dyDescent="0.25">
      <c r="A309" s="13" t="s">
        <v>1221</v>
      </c>
      <c r="B309" s="41">
        <v>101630444</v>
      </c>
      <c r="C309" s="67" t="s">
        <v>1862</v>
      </c>
      <c r="D309" s="13" t="s">
        <v>1156</v>
      </c>
      <c r="E309" s="13">
        <v>1</v>
      </c>
      <c r="F309" s="44">
        <v>1380</v>
      </c>
      <c r="G309" s="15">
        <v>1293</v>
      </c>
      <c r="H309" s="15">
        <f t="shared" si="8"/>
        <v>87</v>
      </c>
    </row>
    <row r="310" spans="1:8" s="8" customFormat="1" ht="17.25" customHeight="1" x14ac:dyDescent="0.25">
      <c r="A310" s="13" t="s">
        <v>1222</v>
      </c>
      <c r="B310" s="45">
        <v>101630445</v>
      </c>
      <c r="C310" s="118" t="s">
        <v>1862</v>
      </c>
      <c r="D310" s="13" t="s">
        <v>1156</v>
      </c>
      <c r="E310" s="13">
        <v>1</v>
      </c>
      <c r="F310" s="50">
        <v>1380</v>
      </c>
      <c r="G310" s="15">
        <v>1293</v>
      </c>
      <c r="H310" s="15">
        <f t="shared" si="8"/>
        <v>87</v>
      </c>
    </row>
    <row r="311" spans="1:8" s="8" customFormat="1" ht="54" customHeight="1" x14ac:dyDescent="0.25">
      <c r="A311" s="12" t="s">
        <v>1223</v>
      </c>
      <c r="B311" s="92">
        <v>101630411</v>
      </c>
      <c r="C311" s="67" t="s">
        <v>1980</v>
      </c>
      <c r="D311" s="12" t="s">
        <v>1156</v>
      </c>
      <c r="E311" s="12">
        <v>1</v>
      </c>
      <c r="F311" s="86">
        <v>8333</v>
      </c>
      <c r="G311" s="15">
        <v>8333</v>
      </c>
      <c r="H311" s="15">
        <f t="shared" si="8"/>
        <v>0</v>
      </c>
    </row>
    <row r="312" spans="1:8" s="8" customFormat="1" ht="51" customHeight="1" x14ac:dyDescent="0.25">
      <c r="A312" s="12" t="s">
        <v>1224</v>
      </c>
      <c r="B312" s="92">
        <v>101630412</v>
      </c>
      <c r="C312" s="67" t="s">
        <v>1980</v>
      </c>
      <c r="D312" s="12" t="s">
        <v>1156</v>
      </c>
      <c r="E312" s="12">
        <v>1</v>
      </c>
      <c r="F312" s="86">
        <v>8333</v>
      </c>
      <c r="G312" s="15">
        <v>8333</v>
      </c>
      <c r="H312" s="15">
        <f t="shared" si="8"/>
        <v>0</v>
      </c>
    </row>
    <row r="313" spans="1:8" s="8" customFormat="1" ht="56.25" customHeight="1" x14ac:dyDescent="0.25">
      <c r="A313" s="12" t="s">
        <v>1225</v>
      </c>
      <c r="B313" s="92">
        <v>101630413</v>
      </c>
      <c r="C313" s="67" t="s">
        <v>1980</v>
      </c>
      <c r="D313" s="12" t="s">
        <v>1156</v>
      </c>
      <c r="E313" s="12">
        <v>1</v>
      </c>
      <c r="F313" s="86">
        <v>8333</v>
      </c>
      <c r="G313" s="15">
        <v>8333</v>
      </c>
      <c r="H313" s="15">
        <f t="shared" si="8"/>
        <v>0</v>
      </c>
    </row>
    <row r="314" spans="1:8" s="8" customFormat="1" ht="17.25" customHeight="1" x14ac:dyDescent="0.25">
      <c r="A314" s="13" t="s">
        <v>1226</v>
      </c>
      <c r="B314" s="92" t="s">
        <v>1865</v>
      </c>
      <c r="C314" s="67" t="s">
        <v>1981</v>
      </c>
      <c r="D314" s="13" t="s">
        <v>1156</v>
      </c>
      <c r="E314" s="13">
        <v>1</v>
      </c>
      <c r="F314" s="44">
        <v>1900</v>
      </c>
      <c r="G314" s="15">
        <v>1900</v>
      </c>
      <c r="H314" s="15">
        <f t="shared" si="8"/>
        <v>0</v>
      </c>
    </row>
    <row r="315" spans="1:8" s="8" customFormat="1" ht="21.75" customHeight="1" x14ac:dyDescent="0.25">
      <c r="A315" s="13" t="s">
        <v>1227</v>
      </c>
      <c r="B315" s="92">
        <v>101630409</v>
      </c>
      <c r="C315" s="67" t="s">
        <v>1982</v>
      </c>
      <c r="D315" s="13" t="s">
        <v>1156</v>
      </c>
      <c r="E315" s="13">
        <v>1</v>
      </c>
      <c r="F315" s="44">
        <v>2000</v>
      </c>
      <c r="G315" s="15">
        <v>2000</v>
      </c>
      <c r="H315" s="15">
        <f t="shared" si="8"/>
        <v>0</v>
      </c>
    </row>
    <row r="316" spans="1:8" s="8" customFormat="1" ht="51" customHeight="1" x14ac:dyDescent="0.25">
      <c r="A316" s="12" t="s">
        <v>1228</v>
      </c>
      <c r="B316" s="92">
        <v>101630414</v>
      </c>
      <c r="C316" s="67" t="s">
        <v>1980</v>
      </c>
      <c r="D316" s="13" t="s">
        <v>1156</v>
      </c>
      <c r="E316" s="13">
        <v>1</v>
      </c>
      <c r="F316" s="86">
        <v>6293</v>
      </c>
      <c r="G316" s="15">
        <v>6293</v>
      </c>
      <c r="H316" s="15">
        <f t="shared" si="8"/>
        <v>0</v>
      </c>
    </row>
    <row r="317" spans="1:8" s="8" customFormat="1" ht="55.5" customHeight="1" x14ac:dyDescent="0.25">
      <c r="A317" s="12" t="s">
        <v>1229</v>
      </c>
      <c r="B317" s="92">
        <v>10630422</v>
      </c>
      <c r="C317" s="67" t="s">
        <v>1983</v>
      </c>
      <c r="D317" s="13" t="s">
        <v>1156</v>
      </c>
      <c r="E317" s="13">
        <v>1</v>
      </c>
      <c r="F317" s="86">
        <v>5760</v>
      </c>
      <c r="G317" s="15">
        <v>5760</v>
      </c>
      <c r="H317" s="15">
        <f t="shared" si="8"/>
        <v>0</v>
      </c>
    </row>
    <row r="318" spans="1:8" s="8" customFormat="1" ht="54" customHeight="1" x14ac:dyDescent="0.25">
      <c r="A318" s="12" t="s">
        <v>1230</v>
      </c>
      <c r="B318" s="92">
        <v>101630415</v>
      </c>
      <c r="C318" s="67" t="s">
        <v>1980</v>
      </c>
      <c r="D318" s="13" t="s">
        <v>1156</v>
      </c>
      <c r="E318" s="13">
        <v>1</v>
      </c>
      <c r="F318" s="86">
        <v>6294</v>
      </c>
      <c r="G318" s="15">
        <v>6294</v>
      </c>
      <c r="H318" s="15">
        <f t="shared" si="8"/>
        <v>0</v>
      </c>
    </row>
    <row r="319" spans="1:8" s="85" customFormat="1" ht="57.75" customHeight="1" x14ac:dyDescent="0.25">
      <c r="A319" s="12" t="s">
        <v>1231</v>
      </c>
      <c r="B319" s="93">
        <v>101630416</v>
      </c>
      <c r="C319" s="48" t="s">
        <v>1980</v>
      </c>
      <c r="D319" s="84" t="s">
        <v>1156</v>
      </c>
      <c r="E319" s="84">
        <v>1</v>
      </c>
      <c r="F319" s="91">
        <v>6294</v>
      </c>
      <c r="G319" s="82">
        <v>6294</v>
      </c>
      <c r="H319" s="82">
        <f t="shared" si="8"/>
        <v>0</v>
      </c>
    </row>
    <row r="320" spans="1:8" s="8" customFormat="1" ht="15.75" customHeight="1" x14ac:dyDescent="0.25">
      <c r="A320" s="323" t="s">
        <v>3790</v>
      </c>
      <c r="B320" s="323"/>
      <c r="C320" s="323"/>
      <c r="D320" s="323"/>
      <c r="E320" s="263">
        <f>SUM(E250:E319)</f>
        <v>47</v>
      </c>
      <c r="F320" s="18">
        <f>SUM(F250:F319)</f>
        <v>347261</v>
      </c>
      <c r="G320" s="24">
        <f>SUM(G250:G319)</f>
        <v>224196.34999999998</v>
      </c>
      <c r="H320" s="18">
        <f>F320-G320</f>
        <v>123064.65000000002</v>
      </c>
    </row>
    <row r="321" spans="1:8" s="8" customFormat="1" ht="16.5" customHeight="1" x14ac:dyDescent="0.25">
      <c r="A321" s="313" t="s">
        <v>3791</v>
      </c>
      <c r="B321" s="313"/>
      <c r="C321" s="313"/>
      <c r="D321" s="313"/>
      <c r="E321" s="313"/>
      <c r="F321" s="313"/>
      <c r="G321" s="313"/>
      <c r="H321" s="313"/>
    </row>
    <row r="322" spans="1:8" s="8" customFormat="1" ht="18.75" customHeight="1" x14ac:dyDescent="0.25">
      <c r="A322" s="13" t="s">
        <v>1164</v>
      </c>
      <c r="B322" s="11">
        <v>10800101</v>
      </c>
      <c r="C322" s="126" t="s">
        <v>1875</v>
      </c>
      <c r="D322" s="11" t="s">
        <v>1156</v>
      </c>
      <c r="E322" s="37">
        <v>3</v>
      </c>
      <c r="F322" s="74">
        <v>600</v>
      </c>
      <c r="G322" s="74">
        <v>600</v>
      </c>
      <c r="H322" s="30">
        <f>F322-G322</f>
        <v>0</v>
      </c>
    </row>
    <row r="323" spans="1:8" s="8" customFormat="1" ht="17.25" customHeight="1" x14ac:dyDescent="0.25">
      <c r="A323" s="13" t="s">
        <v>1165</v>
      </c>
      <c r="B323" s="11">
        <v>10800102</v>
      </c>
      <c r="C323" s="126" t="s">
        <v>1876</v>
      </c>
      <c r="D323" s="11" t="s">
        <v>1156</v>
      </c>
      <c r="E323" s="37">
        <v>27</v>
      </c>
      <c r="F323" s="74">
        <v>5400</v>
      </c>
      <c r="G323" s="74">
        <v>5400</v>
      </c>
      <c r="H323" s="30">
        <f t="shared" ref="H323:H363" si="9">F323-G323</f>
        <v>0</v>
      </c>
    </row>
    <row r="324" spans="1:8" s="8" customFormat="1" ht="16.5" customHeight="1" x14ac:dyDescent="0.25">
      <c r="A324" s="13" t="s">
        <v>1166</v>
      </c>
      <c r="B324" s="11">
        <v>10800103</v>
      </c>
      <c r="C324" s="126" t="s">
        <v>1877</v>
      </c>
      <c r="D324" s="11" t="s">
        <v>1156</v>
      </c>
      <c r="E324" s="37">
        <v>33</v>
      </c>
      <c r="F324" s="74">
        <v>264</v>
      </c>
      <c r="G324" s="74">
        <v>264</v>
      </c>
      <c r="H324" s="30">
        <f t="shared" si="9"/>
        <v>0</v>
      </c>
    </row>
    <row r="325" spans="1:8" s="8" customFormat="1" ht="18.75" customHeight="1" x14ac:dyDescent="0.25">
      <c r="A325" s="13" t="s">
        <v>1167</v>
      </c>
      <c r="B325" s="11">
        <v>10800104</v>
      </c>
      <c r="C325" s="126" t="s">
        <v>1878</v>
      </c>
      <c r="D325" s="11" t="s">
        <v>1156</v>
      </c>
      <c r="E325" s="37">
        <v>1</v>
      </c>
      <c r="F325" s="74">
        <v>5</v>
      </c>
      <c r="G325" s="74">
        <v>5</v>
      </c>
      <c r="H325" s="30">
        <f t="shared" si="9"/>
        <v>0</v>
      </c>
    </row>
    <row r="326" spans="1:8" s="8" customFormat="1" ht="17.25" customHeight="1" x14ac:dyDescent="0.25">
      <c r="A326" s="13" t="s">
        <v>1168</v>
      </c>
      <c r="B326" s="11">
        <v>10800105</v>
      </c>
      <c r="C326" s="126" t="s">
        <v>1879</v>
      </c>
      <c r="D326" s="11" t="s">
        <v>1156</v>
      </c>
      <c r="E326" s="37">
        <v>2</v>
      </c>
      <c r="F326" s="74">
        <v>16</v>
      </c>
      <c r="G326" s="74">
        <v>16</v>
      </c>
      <c r="H326" s="30">
        <f t="shared" si="9"/>
        <v>0</v>
      </c>
    </row>
    <row r="327" spans="1:8" s="8" customFormat="1" ht="17.25" customHeight="1" x14ac:dyDescent="0.25">
      <c r="A327" s="13" t="s">
        <v>1169</v>
      </c>
      <c r="B327" s="11">
        <v>10800106</v>
      </c>
      <c r="C327" s="126" t="s">
        <v>1880</v>
      </c>
      <c r="D327" s="11" t="s">
        <v>1156</v>
      </c>
      <c r="E327" s="37">
        <v>8</v>
      </c>
      <c r="F327" s="74">
        <v>80</v>
      </c>
      <c r="G327" s="74">
        <v>80</v>
      </c>
      <c r="H327" s="30">
        <f t="shared" si="9"/>
        <v>0</v>
      </c>
    </row>
    <row r="328" spans="1:8" s="8" customFormat="1" ht="17.25" customHeight="1" x14ac:dyDescent="0.25">
      <c r="A328" s="13" t="s">
        <v>1170</v>
      </c>
      <c r="B328" s="11">
        <v>10800107</v>
      </c>
      <c r="C328" s="126" t="s">
        <v>1881</v>
      </c>
      <c r="D328" s="11" t="s">
        <v>1156</v>
      </c>
      <c r="E328" s="37">
        <v>32</v>
      </c>
      <c r="F328" s="74">
        <v>685</v>
      </c>
      <c r="G328" s="74">
        <v>685</v>
      </c>
      <c r="H328" s="30">
        <f t="shared" si="9"/>
        <v>0</v>
      </c>
    </row>
    <row r="329" spans="1:8" s="8" customFormat="1" ht="17.25" customHeight="1" x14ac:dyDescent="0.25">
      <c r="A329" s="13" t="s">
        <v>1171</v>
      </c>
      <c r="B329" s="11">
        <v>10800108</v>
      </c>
      <c r="C329" s="126" t="s">
        <v>1882</v>
      </c>
      <c r="D329" s="11" t="s">
        <v>1156</v>
      </c>
      <c r="E329" s="37">
        <v>7</v>
      </c>
      <c r="F329" s="74">
        <v>180</v>
      </c>
      <c r="G329" s="74">
        <v>180</v>
      </c>
      <c r="H329" s="30">
        <f t="shared" si="9"/>
        <v>0</v>
      </c>
    </row>
    <row r="330" spans="1:8" s="8" customFormat="1" ht="18.75" customHeight="1" x14ac:dyDescent="0.25">
      <c r="A330" s="13" t="s">
        <v>1172</v>
      </c>
      <c r="B330" s="11">
        <v>10800109</v>
      </c>
      <c r="C330" s="81" t="s">
        <v>1883</v>
      </c>
      <c r="D330" s="11" t="s">
        <v>1156</v>
      </c>
      <c r="E330" s="55">
        <v>18</v>
      </c>
      <c r="F330" s="75">
        <v>603</v>
      </c>
      <c r="G330" s="75">
        <v>603</v>
      </c>
      <c r="H330" s="30">
        <f t="shared" si="9"/>
        <v>0</v>
      </c>
    </row>
    <row r="331" spans="1:8" s="8" customFormat="1" ht="17.25" customHeight="1" x14ac:dyDescent="0.25">
      <c r="A331" s="13" t="s">
        <v>1173</v>
      </c>
      <c r="B331" s="11">
        <v>10800110</v>
      </c>
      <c r="C331" s="126" t="s">
        <v>1884</v>
      </c>
      <c r="D331" s="11" t="s">
        <v>1156</v>
      </c>
      <c r="E331" s="37">
        <v>5</v>
      </c>
      <c r="F331" s="74">
        <v>350</v>
      </c>
      <c r="G331" s="74">
        <v>350</v>
      </c>
      <c r="H331" s="30">
        <f t="shared" si="9"/>
        <v>0</v>
      </c>
    </row>
    <row r="332" spans="1:8" s="8" customFormat="1" ht="17.25" customHeight="1" x14ac:dyDescent="0.25">
      <c r="A332" s="13" t="s">
        <v>1174</v>
      </c>
      <c r="B332" s="11">
        <v>10800111</v>
      </c>
      <c r="C332" s="126" t="s">
        <v>1885</v>
      </c>
      <c r="D332" s="11" t="s">
        <v>1156</v>
      </c>
      <c r="E332" s="37">
        <v>1</v>
      </c>
      <c r="F332" s="74">
        <v>5</v>
      </c>
      <c r="G332" s="74">
        <v>5</v>
      </c>
      <c r="H332" s="30">
        <f t="shared" si="9"/>
        <v>0</v>
      </c>
    </row>
    <row r="333" spans="1:8" s="8" customFormat="1" ht="17.25" customHeight="1" x14ac:dyDescent="0.25">
      <c r="A333" s="13" t="s">
        <v>1159</v>
      </c>
      <c r="B333" s="11">
        <v>10800112</v>
      </c>
      <c r="C333" s="268" t="s">
        <v>1894</v>
      </c>
      <c r="D333" s="11" t="s">
        <v>1156</v>
      </c>
      <c r="E333" s="40">
        <v>5</v>
      </c>
      <c r="F333" s="76">
        <v>400</v>
      </c>
      <c r="G333" s="76">
        <v>141</v>
      </c>
      <c r="H333" s="30">
        <f t="shared" si="9"/>
        <v>259</v>
      </c>
    </row>
    <row r="334" spans="1:8" s="8" customFormat="1" ht="17.25" customHeight="1" x14ac:dyDescent="0.25">
      <c r="A334" s="13" t="s">
        <v>1160</v>
      </c>
      <c r="B334" s="11">
        <v>10800113</v>
      </c>
      <c r="C334" s="101" t="s">
        <v>1886</v>
      </c>
      <c r="D334" s="11" t="s">
        <v>1156</v>
      </c>
      <c r="E334" s="37">
        <v>15</v>
      </c>
      <c r="F334" s="77">
        <v>75</v>
      </c>
      <c r="G334" s="77">
        <v>75</v>
      </c>
      <c r="H334" s="30">
        <f t="shared" si="9"/>
        <v>0</v>
      </c>
    </row>
    <row r="335" spans="1:8" s="8" customFormat="1" ht="17.25" customHeight="1" x14ac:dyDescent="0.25">
      <c r="A335" s="13" t="s">
        <v>1175</v>
      </c>
      <c r="B335" s="11">
        <v>10800114</v>
      </c>
      <c r="C335" s="101" t="s">
        <v>1887</v>
      </c>
      <c r="D335" s="11" t="s">
        <v>1156</v>
      </c>
      <c r="E335" s="37">
        <v>18</v>
      </c>
      <c r="F335" s="77">
        <v>90</v>
      </c>
      <c r="G335" s="77">
        <v>90</v>
      </c>
      <c r="H335" s="30">
        <f t="shared" si="9"/>
        <v>0</v>
      </c>
    </row>
    <row r="336" spans="1:8" s="8" customFormat="1" ht="17.25" customHeight="1" x14ac:dyDescent="0.25">
      <c r="A336" s="13" t="s">
        <v>1176</v>
      </c>
      <c r="B336" s="11">
        <v>10800115</v>
      </c>
      <c r="C336" s="81" t="s">
        <v>1888</v>
      </c>
      <c r="D336" s="11" t="s">
        <v>1156</v>
      </c>
      <c r="E336" s="55">
        <v>18</v>
      </c>
      <c r="F336" s="78">
        <v>126</v>
      </c>
      <c r="G336" s="78">
        <v>126</v>
      </c>
      <c r="H336" s="30">
        <f t="shared" si="9"/>
        <v>0</v>
      </c>
    </row>
    <row r="337" spans="1:8" s="8" customFormat="1" ht="17.25" customHeight="1" x14ac:dyDescent="0.25">
      <c r="A337" s="13" t="s">
        <v>1177</v>
      </c>
      <c r="B337" s="11">
        <v>10800116</v>
      </c>
      <c r="C337" s="101" t="s">
        <v>1889</v>
      </c>
      <c r="D337" s="11" t="s">
        <v>1156</v>
      </c>
      <c r="E337" s="37">
        <v>6</v>
      </c>
      <c r="F337" s="77">
        <v>168</v>
      </c>
      <c r="G337" s="77">
        <v>168</v>
      </c>
      <c r="H337" s="30">
        <f t="shared" si="9"/>
        <v>0</v>
      </c>
    </row>
    <row r="338" spans="1:8" s="8" customFormat="1" ht="17.25" customHeight="1" x14ac:dyDescent="0.25">
      <c r="A338" s="13" t="s">
        <v>1178</v>
      </c>
      <c r="B338" s="11">
        <v>10800117</v>
      </c>
      <c r="C338" s="123" t="s">
        <v>1890</v>
      </c>
      <c r="D338" s="11" t="s">
        <v>1156</v>
      </c>
      <c r="E338" s="37">
        <v>2</v>
      </c>
      <c r="F338" s="77">
        <v>12</v>
      </c>
      <c r="G338" s="77">
        <v>12</v>
      </c>
      <c r="H338" s="30">
        <f t="shared" si="9"/>
        <v>0</v>
      </c>
    </row>
    <row r="339" spans="1:8" s="8" customFormat="1" ht="17.25" customHeight="1" x14ac:dyDescent="0.25">
      <c r="A339" s="13" t="s">
        <v>1179</v>
      </c>
      <c r="B339" s="11">
        <v>10800118</v>
      </c>
      <c r="C339" s="123" t="s">
        <v>1891</v>
      </c>
      <c r="D339" s="11" t="s">
        <v>1156</v>
      </c>
      <c r="E339" s="37">
        <v>1</v>
      </c>
      <c r="F339" s="77">
        <v>6</v>
      </c>
      <c r="G339" s="77">
        <v>6</v>
      </c>
      <c r="H339" s="30">
        <f t="shared" si="9"/>
        <v>0</v>
      </c>
    </row>
    <row r="340" spans="1:8" s="8" customFormat="1" ht="17.25" customHeight="1" x14ac:dyDescent="0.25">
      <c r="A340" s="13" t="s">
        <v>1180</v>
      </c>
      <c r="B340" s="11">
        <v>10800119</v>
      </c>
      <c r="C340" s="123" t="s">
        <v>1892</v>
      </c>
      <c r="D340" s="11" t="s">
        <v>1156</v>
      </c>
      <c r="E340" s="37">
        <v>3</v>
      </c>
      <c r="F340" s="77">
        <v>21</v>
      </c>
      <c r="G340" s="77">
        <v>21</v>
      </c>
      <c r="H340" s="30">
        <f t="shared" si="9"/>
        <v>0</v>
      </c>
    </row>
    <row r="341" spans="1:8" s="8" customFormat="1" ht="17.25" customHeight="1" x14ac:dyDescent="0.25">
      <c r="A341" s="13" t="s">
        <v>1181</v>
      </c>
      <c r="B341" s="11">
        <v>10800120</v>
      </c>
      <c r="C341" s="273" t="s">
        <v>1893</v>
      </c>
      <c r="D341" s="11" t="s">
        <v>1156</v>
      </c>
      <c r="E341" s="40">
        <v>14</v>
      </c>
      <c r="F341" s="36">
        <v>70</v>
      </c>
      <c r="G341" s="36">
        <v>70</v>
      </c>
      <c r="H341" s="30">
        <f t="shared" si="9"/>
        <v>0</v>
      </c>
    </row>
    <row r="342" spans="1:8" s="8" customFormat="1" ht="17.25" customHeight="1" x14ac:dyDescent="0.25">
      <c r="A342" s="13" t="s">
        <v>1182</v>
      </c>
      <c r="B342" s="11">
        <v>10800121</v>
      </c>
      <c r="C342" s="274" t="s">
        <v>1895</v>
      </c>
      <c r="D342" s="11" t="s">
        <v>1156</v>
      </c>
      <c r="E342" s="37">
        <v>2</v>
      </c>
      <c r="F342" s="74">
        <v>20</v>
      </c>
      <c r="G342" s="74">
        <v>20</v>
      </c>
      <c r="H342" s="30">
        <f t="shared" si="9"/>
        <v>0</v>
      </c>
    </row>
    <row r="343" spans="1:8" s="8" customFormat="1" ht="17.25" customHeight="1" x14ac:dyDescent="0.25">
      <c r="A343" s="13" t="s">
        <v>1183</v>
      </c>
      <c r="B343" s="11">
        <v>10800122</v>
      </c>
      <c r="C343" s="123" t="s">
        <v>1896</v>
      </c>
      <c r="D343" s="11" t="s">
        <v>1156</v>
      </c>
      <c r="E343" s="37">
        <v>4</v>
      </c>
      <c r="F343" s="74">
        <v>60</v>
      </c>
      <c r="G343" s="74">
        <v>60</v>
      </c>
      <c r="H343" s="30">
        <f t="shared" si="9"/>
        <v>0</v>
      </c>
    </row>
    <row r="344" spans="1:8" s="8" customFormat="1" ht="17.25" customHeight="1" x14ac:dyDescent="0.25">
      <c r="A344" s="13" t="s">
        <v>1184</v>
      </c>
      <c r="B344" s="11">
        <v>10800123</v>
      </c>
      <c r="C344" s="123" t="s">
        <v>1897</v>
      </c>
      <c r="D344" s="11" t="s">
        <v>1156</v>
      </c>
      <c r="E344" s="37">
        <v>23</v>
      </c>
      <c r="F344" s="74">
        <v>115</v>
      </c>
      <c r="G344" s="74">
        <v>115</v>
      </c>
      <c r="H344" s="30">
        <f t="shared" si="9"/>
        <v>0</v>
      </c>
    </row>
    <row r="345" spans="1:8" s="8" customFormat="1" ht="17.25" customHeight="1" x14ac:dyDescent="0.25">
      <c r="A345" s="13" t="s">
        <v>1185</v>
      </c>
      <c r="B345" s="11">
        <v>10800124</v>
      </c>
      <c r="C345" s="123" t="s">
        <v>1898</v>
      </c>
      <c r="D345" s="11" t="s">
        <v>1156</v>
      </c>
      <c r="E345" s="37">
        <v>5</v>
      </c>
      <c r="F345" s="74">
        <v>25</v>
      </c>
      <c r="G345" s="74">
        <v>25</v>
      </c>
      <c r="H345" s="30">
        <f t="shared" si="9"/>
        <v>0</v>
      </c>
    </row>
    <row r="346" spans="1:8" s="8" customFormat="1" ht="17.25" customHeight="1" x14ac:dyDescent="0.25">
      <c r="A346" s="13" t="s">
        <v>1186</v>
      </c>
      <c r="B346" s="11">
        <v>10800125</v>
      </c>
      <c r="C346" s="123" t="s">
        <v>1899</v>
      </c>
      <c r="D346" s="11" t="s">
        <v>1156</v>
      </c>
      <c r="E346" s="37">
        <v>5</v>
      </c>
      <c r="F346" s="74">
        <v>25</v>
      </c>
      <c r="G346" s="74">
        <v>25</v>
      </c>
      <c r="H346" s="30">
        <f t="shared" si="9"/>
        <v>0</v>
      </c>
    </row>
    <row r="347" spans="1:8" s="8" customFormat="1" ht="17.25" customHeight="1" x14ac:dyDescent="0.25">
      <c r="A347" s="13" t="s">
        <v>1187</v>
      </c>
      <c r="B347" s="11">
        <v>10800126</v>
      </c>
      <c r="C347" s="123" t="s">
        <v>1900</v>
      </c>
      <c r="D347" s="11" t="s">
        <v>1156</v>
      </c>
      <c r="E347" s="37">
        <v>20</v>
      </c>
      <c r="F347" s="74">
        <v>500</v>
      </c>
      <c r="G347" s="74">
        <v>500</v>
      </c>
      <c r="H347" s="30">
        <f t="shared" si="9"/>
        <v>0</v>
      </c>
    </row>
    <row r="348" spans="1:8" s="8" customFormat="1" ht="17.25" customHeight="1" x14ac:dyDescent="0.25">
      <c r="A348" s="13" t="s">
        <v>1188</v>
      </c>
      <c r="B348" s="11">
        <v>10800127</v>
      </c>
      <c r="C348" s="123" t="s">
        <v>1901</v>
      </c>
      <c r="D348" s="11" t="s">
        <v>1156</v>
      </c>
      <c r="E348" s="37">
        <v>18</v>
      </c>
      <c r="F348" s="74">
        <v>90</v>
      </c>
      <c r="G348" s="74">
        <v>90</v>
      </c>
      <c r="H348" s="30">
        <f t="shared" si="9"/>
        <v>0</v>
      </c>
    </row>
    <row r="349" spans="1:8" s="8" customFormat="1" ht="17.25" customHeight="1" x14ac:dyDescent="0.25">
      <c r="A349" s="13" t="s">
        <v>1189</v>
      </c>
      <c r="B349" s="11">
        <v>10800128</v>
      </c>
      <c r="C349" s="123" t="s">
        <v>1902</v>
      </c>
      <c r="D349" s="11" t="s">
        <v>1156</v>
      </c>
      <c r="E349" s="37">
        <v>5</v>
      </c>
      <c r="F349" s="74">
        <v>50</v>
      </c>
      <c r="G349" s="74">
        <v>50</v>
      </c>
      <c r="H349" s="30">
        <f t="shared" si="9"/>
        <v>0</v>
      </c>
    </row>
    <row r="350" spans="1:8" s="8" customFormat="1" ht="17.25" customHeight="1" x14ac:dyDescent="0.25">
      <c r="A350" s="13" t="s">
        <v>1190</v>
      </c>
      <c r="B350" s="11">
        <v>10800129</v>
      </c>
      <c r="C350" s="123" t="s">
        <v>1903</v>
      </c>
      <c r="D350" s="11" t="s">
        <v>1156</v>
      </c>
      <c r="E350" s="37">
        <v>15</v>
      </c>
      <c r="F350" s="74">
        <v>150</v>
      </c>
      <c r="G350" s="74">
        <v>150</v>
      </c>
      <c r="H350" s="30">
        <f t="shared" si="9"/>
        <v>0</v>
      </c>
    </row>
    <row r="351" spans="1:8" s="8" customFormat="1" ht="17.25" customHeight="1" x14ac:dyDescent="0.25">
      <c r="A351" s="13" t="s">
        <v>1191</v>
      </c>
      <c r="B351" s="11">
        <v>10800130</v>
      </c>
      <c r="C351" s="123" t="s">
        <v>1904</v>
      </c>
      <c r="D351" s="11" t="s">
        <v>1156</v>
      </c>
      <c r="E351" s="37">
        <v>20</v>
      </c>
      <c r="F351" s="74">
        <v>125</v>
      </c>
      <c r="G351" s="74">
        <v>125</v>
      </c>
      <c r="H351" s="30">
        <f t="shared" si="9"/>
        <v>0</v>
      </c>
    </row>
    <row r="352" spans="1:8" s="8" customFormat="1" ht="17.25" customHeight="1" x14ac:dyDescent="0.25">
      <c r="A352" s="13" t="s">
        <v>1192</v>
      </c>
      <c r="B352" s="11">
        <v>10800131</v>
      </c>
      <c r="C352" s="123" t="s">
        <v>1905</v>
      </c>
      <c r="D352" s="11" t="s">
        <v>1156</v>
      </c>
      <c r="E352" s="37">
        <v>15</v>
      </c>
      <c r="F352" s="74">
        <v>225</v>
      </c>
      <c r="G352" s="74">
        <v>225</v>
      </c>
      <c r="H352" s="30">
        <f t="shared" si="9"/>
        <v>0</v>
      </c>
    </row>
    <row r="353" spans="1:8" s="8" customFormat="1" ht="17.25" customHeight="1" x14ac:dyDescent="0.25">
      <c r="A353" s="13" t="s">
        <v>1193</v>
      </c>
      <c r="B353" s="11">
        <v>10800132</v>
      </c>
      <c r="C353" s="123" t="s">
        <v>1906</v>
      </c>
      <c r="D353" s="11" t="s">
        <v>1156</v>
      </c>
      <c r="E353" s="37">
        <v>15</v>
      </c>
      <c r="F353" s="74">
        <v>225</v>
      </c>
      <c r="G353" s="74">
        <v>225</v>
      </c>
      <c r="H353" s="30">
        <f t="shared" si="9"/>
        <v>0</v>
      </c>
    </row>
    <row r="354" spans="1:8" s="8" customFormat="1" ht="17.25" customHeight="1" x14ac:dyDescent="0.25">
      <c r="A354" s="13" t="s">
        <v>1194</v>
      </c>
      <c r="B354" s="11">
        <v>10800133</v>
      </c>
      <c r="C354" s="275" t="s">
        <v>1907</v>
      </c>
      <c r="D354" s="11" t="s">
        <v>1156</v>
      </c>
      <c r="E354" s="35">
        <v>5</v>
      </c>
      <c r="F354" s="30">
        <v>1250</v>
      </c>
      <c r="G354" s="31">
        <v>443.99</v>
      </c>
      <c r="H354" s="30">
        <f t="shared" si="9"/>
        <v>806.01</v>
      </c>
    </row>
    <row r="355" spans="1:8" s="8" customFormat="1" ht="17.25" customHeight="1" x14ac:dyDescent="0.25">
      <c r="A355" s="13" t="s">
        <v>1195</v>
      </c>
      <c r="B355" s="11">
        <v>10800134</v>
      </c>
      <c r="C355" s="28" t="s">
        <v>1878</v>
      </c>
      <c r="D355" s="11" t="s">
        <v>1156</v>
      </c>
      <c r="E355" s="35">
        <v>1</v>
      </c>
      <c r="F355" s="32">
        <v>50</v>
      </c>
      <c r="G355" s="36">
        <v>6</v>
      </c>
      <c r="H355" s="30">
        <f t="shared" si="9"/>
        <v>44</v>
      </c>
    </row>
    <row r="356" spans="1:8" s="8" customFormat="1" ht="17.25" customHeight="1" x14ac:dyDescent="0.25">
      <c r="A356" s="13" t="s">
        <v>1196</v>
      </c>
      <c r="B356" s="11">
        <v>10800135</v>
      </c>
      <c r="C356" s="29" t="s">
        <v>1881</v>
      </c>
      <c r="D356" s="11" t="s">
        <v>1156</v>
      </c>
      <c r="E356" s="37">
        <v>1</v>
      </c>
      <c r="F356" s="33">
        <v>60</v>
      </c>
      <c r="G356" s="36">
        <v>7.2</v>
      </c>
      <c r="H356" s="30">
        <f t="shared" si="9"/>
        <v>52.8</v>
      </c>
    </row>
    <row r="357" spans="1:8" s="8" customFormat="1" ht="17.25" customHeight="1" x14ac:dyDescent="0.25">
      <c r="A357" s="13" t="s">
        <v>1197</v>
      </c>
      <c r="B357" s="11">
        <v>10800136</v>
      </c>
      <c r="C357" s="29" t="s">
        <v>1908</v>
      </c>
      <c r="D357" s="11" t="s">
        <v>1156</v>
      </c>
      <c r="E357" s="37">
        <v>4</v>
      </c>
      <c r="F357" s="33">
        <v>280</v>
      </c>
      <c r="G357" s="36">
        <v>33.6</v>
      </c>
      <c r="H357" s="30">
        <f t="shared" si="9"/>
        <v>246.4</v>
      </c>
    </row>
    <row r="358" spans="1:8" s="8" customFormat="1" ht="17.25" customHeight="1" x14ac:dyDescent="0.25">
      <c r="A358" s="13" t="s">
        <v>1198</v>
      </c>
      <c r="B358" s="11">
        <v>10800137</v>
      </c>
      <c r="C358" s="29" t="s">
        <v>1888</v>
      </c>
      <c r="D358" s="11" t="s">
        <v>1156</v>
      </c>
      <c r="E358" s="37">
        <v>26</v>
      </c>
      <c r="F358" s="33">
        <v>1170</v>
      </c>
      <c r="G358" s="36">
        <v>140.4</v>
      </c>
      <c r="H358" s="30">
        <f t="shared" si="9"/>
        <v>1029.5999999999999</v>
      </c>
    </row>
    <row r="359" spans="1:8" s="8" customFormat="1" ht="17.25" customHeight="1" x14ac:dyDescent="0.25">
      <c r="A359" s="13" t="s">
        <v>1199</v>
      </c>
      <c r="B359" s="11">
        <v>10800138</v>
      </c>
      <c r="C359" s="29" t="s">
        <v>1892</v>
      </c>
      <c r="D359" s="11" t="s">
        <v>1156</v>
      </c>
      <c r="E359" s="37">
        <v>2</v>
      </c>
      <c r="F359" s="33">
        <v>130</v>
      </c>
      <c r="G359" s="36">
        <v>15.6</v>
      </c>
      <c r="H359" s="30">
        <f t="shared" si="9"/>
        <v>114.4</v>
      </c>
    </row>
    <row r="360" spans="1:8" s="8" customFormat="1" ht="17.25" customHeight="1" x14ac:dyDescent="0.25">
      <c r="A360" s="13" t="s">
        <v>1200</v>
      </c>
      <c r="B360" s="11">
        <v>10800139</v>
      </c>
      <c r="C360" s="29" t="s">
        <v>1893</v>
      </c>
      <c r="D360" s="11" t="s">
        <v>1156</v>
      </c>
      <c r="E360" s="37">
        <v>2</v>
      </c>
      <c r="F360" s="33">
        <v>90</v>
      </c>
      <c r="G360" s="36">
        <v>10.8</v>
      </c>
      <c r="H360" s="30">
        <f t="shared" si="9"/>
        <v>79.2</v>
      </c>
    </row>
    <row r="361" spans="1:8" s="8" customFormat="1" ht="17.25" customHeight="1" x14ac:dyDescent="0.25">
      <c r="A361" s="13" t="s">
        <v>1201</v>
      </c>
      <c r="B361" s="11">
        <v>10800140</v>
      </c>
      <c r="C361" s="29" t="s">
        <v>1896</v>
      </c>
      <c r="D361" s="11" t="s">
        <v>1156</v>
      </c>
      <c r="E361" s="37">
        <v>4</v>
      </c>
      <c r="F361" s="33">
        <v>280</v>
      </c>
      <c r="G361" s="36">
        <v>33.6</v>
      </c>
      <c r="H361" s="30">
        <f t="shared" si="9"/>
        <v>246.4</v>
      </c>
    </row>
    <row r="362" spans="1:8" s="8" customFormat="1" ht="17.25" customHeight="1" x14ac:dyDescent="0.25">
      <c r="A362" s="13" t="s">
        <v>1202</v>
      </c>
      <c r="B362" s="11">
        <v>10800141</v>
      </c>
      <c r="C362" s="29" t="s">
        <v>1898</v>
      </c>
      <c r="D362" s="11" t="s">
        <v>1156</v>
      </c>
      <c r="E362" s="37">
        <v>3</v>
      </c>
      <c r="F362" s="33">
        <v>255</v>
      </c>
      <c r="G362" s="36">
        <v>30.6</v>
      </c>
      <c r="H362" s="30">
        <f t="shared" si="9"/>
        <v>224.4</v>
      </c>
    </row>
    <row r="363" spans="1:8" s="8" customFormat="1" ht="18.75" customHeight="1" x14ac:dyDescent="0.25">
      <c r="A363" s="323" t="s">
        <v>1871</v>
      </c>
      <c r="B363" s="323"/>
      <c r="C363" s="323"/>
      <c r="D363" s="323"/>
      <c r="E363" s="263">
        <f>SUM(E322:E362)</f>
        <v>414</v>
      </c>
      <c r="F363" s="18">
        <f>SUM(F322:F362)</f>
        <v>14331</v>
      </c>
      <c r="G363" s="24">
        <f>SUM(G322:G362)</f>
        <v>11228.79</v>
      </c>
      <c r="H363" s="34">
        <f t="shared" si="9"/>
        <v>3102.2099999999991</v>
      </c>
    </row>
    <row r="364" spans="1:8" s="8" customFormat="1" ht="16.5" customHeight="1" x14ac:dyDescent="0.25">
      <c r="A364" s="316" t="s">
        <v>0</v>
      </c>
      <c r="B364" s="317"/>
      <c r="C364" s="317"/>
      <c r="D364" s="318"/>
      <c r="E364" s="13"/>
      <c r="F364" s="18">
        <f>F363+F320+F245+F35+F27+F12</f>
        <v>11996728.43</v>
      </c>
      <c r="G364" s="18">
        <f>G363+G320+G245+G35+G27+G12</f>
        <v>5369480.7000000011</v>
      </c>
      <c r="H364" s="18">
        <f>H363+H320+H245+H35+H27+H12</f>
        <v>6627247.7299999995</v>
      </c>
    </row>
    <row r="365" spans="1:8" s="8" customFormat="1" ht="18.75" customHeight="1" x14ac:dyDescent="0.25">
      <c r="A365" s="13"/>
      <c r="B365" s="313" t="s">
        <v>1071</v>
      </c>
      <c r="C365" s="313"/>
      <c r="D365" s="313"/>
      <c r="E365" s="313"/>
      <c r="F365" s="313"/>
      <c r="G365" s="313"/>
      <c r="H365" s="313"/>
    </row>
    <row r="366" spans="1:8" s="8" customFormat="1" ht="18" customHeight="1" x14ac:dyDescent="0.25">
      <c r="A366" s="313" t="s">
        <v>3793</v>
      </c>
      <c r="B366" s="313"/>
      <c r="C366" s="313"/>
      <c r="D366" s="313"/>
      <c r="E366" s="313"/>
      <c r="F366" s="313"/>
      <c r="G366" s="313"/>
      <c r="H366" s="313"/>
    </row>
    <row r="367" spans="1:8" s="8" customFormat="1" ht="15.75" customHeight="1" x14ac:dyDescent="0.25">
      <c r="A367" s="13" t="s">
        <v>1164</v>
      </c>
      <c r="B367" s="42">
        <v>1126288</v>
      </c>
      <c r="C367" s="104" t="s">
        <v>2400</v>
      </c>
      <c r="D367" s="13" t="s">
        <v>1156</v>
      </c>
      <c r="E367" s="99">
        <v>2</v>
      </c>
      <c r="F367" s="100">
        <v>12</v>
      </c>
      <c r="G367" s="15">
        <f>SUM(F367/2)</f>
        <v>6</v>
      </c>
      <c r="H367" s="15">
        <f>F367-G367</f>
        <v>6</v>
      </c>
    </row>
    <row r="368" spans="1:8" s="8" customFormat="1" ht="14.25" customHeight="1" x14ac:dyDescent="0.25">
      <c r="A368" s="13" t="s">
        <v>1165</v>
      </c>
      <c r="B368" s="41">
        <v>1124299</v>
      </c>
      <c r="C368" s="107" t="s">
        <v>1984</v>
      </c>
      <c r="D368" s="13" t="s">
        <v>1156</v>
      </c>
      <c r="E368" s="99">
        <v>2</v>
      </c>
      <c r="F368" s="100">
        <v>114</v>
      </c>
      <c r="G368" s="15">
        <f t="shared" ref="G368:G431" si="10">SUM(F368/2)</f>
        <v>57</v>
      </c>
      <c r="H368" s="15">
        <f t="shared" ref="H368:H431" si="11">F368-G368</f>
        <v>57</v>
      </c>
    </row>
    <row r="369" spans="1:8" s="8" customFormat="1" ht="13.5" customHeight="1" x14ac:dyDescent="0.25">
      <c r="A369" s="13" t="s">
        <v>1166</v>
      </c>
      <c r="B369" s="41" t="s">
        <v>1994</v>
      </c>
      <c r="C369" s="107" t="s">
        <v>1985</v>
      </c>
      <c r="D369" s="13" t="s">
        <v>1156</v>
      </c>
      <c r="E369" s="99">
        <v>2</v>
      </c>
      <c r="F369" s="100">
        <v>180</v>
      </c>
      <c r="G369" s="15">
        <f t="shared" si="10"/>
        <v>90</v>
      </c>
      <c r="H369" s="15">
        <f t="shared" si="11"/>
        <v>90</v>
      </c>
    </row>
    <row r="370" spans="1:8" s="8" customFormat="1" ht="15" customHeight="1" x14ac:dyDescent="0.25">
      <c r="A370" s="13" t="s">
        <v>1167</v>
      </c>
      <c r="B370" s="41">
        <v>1126308</v>
      </c>
      <c r="C370" s="107" t="s">
        <v>1986</v>
      </c>
      <c r="D370" s="13" t="s">
        <v>1156</v>
      </c>
      <c r="E370" s="99">
        <v>1</v>
      </c>
      <c r="F370" s="100">
        <v>88</v>
      </c>
      <c r="G370" s="15">
        <f t="shared" si="10"/>
        <v>44</v>
      </c>
      <c r="H370" s="15">
        <f t="shared" si="11"/>
        <v>44</v>
      </c>
    </row>
    <row r="371" spans="1:8" s="8" customFormat="1" ht="17.25" customHeight="1" x14ac:dyDescent="0.25">
      <c r="A371" s="13" t="s">
        <v>1168</v>
      </c>
      <c r="B371" s="41">
        <v>1126287</v>
      </c>
      <c r="C371" s="107" t="s">
        <v>2129</v>
      </c>
      <c r="D371" s="13" t="s">
        <v>1061</v>
      </c>
      <c r="E371" s="99">
        <v>2</v>
      </c>
      <c r="F371" s="100">
        <v>15</v>
      </c>
      <c r="G371" s="15">
        <f t="shared" si="10"/>
        <v>7.5</v>
      </c>
      <c r="H371" s="15">
        <f t="shared" si="11"/>
        <v>7.5</v>
      </c>
    </row>
    <row r="372" spans="1:8" s="8" customFormat="1" ht="15.75" customHeight="1" x14ac:dyDescent="0.25">
      <c r="A372" s="13" t="s">
        <v>1169</v>
      </c>
      <c r="B372" s="41">
        <v>1126285</v>
      </c>
      <c r="C372" s="107" t="s">
        <v>1987</v>
      </c>
      <c r="D372" s="13" t="s">
        <v>1061</v>
      </c>
      <c r="E372" s="99">
        <v>1</v>
      </c>
      <c r="F372" s="100">
        <v>12</v>
      </c>
      <c r="G372" s="15">
        <f t="shared" si="10"/>
        <v>6</v>
      </c>
      <c r="H372" s="15">
        <f t="shared" si="11"/>
        <v>6</v>
      </c>
    </row>
    <row r="373" spans="1:8" s="8" customFormat="1" ht="13.5" customHeight="1" x14ac:dyDescent="0.25">
      <c r="A373" s="13" t="s">
        <v>1170</v>
      </c>
      <c r="B373" s="41">
        <v>1126294</v>
      </c>
      <c r="C373" s="107" t="s">
        <v>1988</v>
      </c>
      <c r="D373" s="13" t="s">
        <v>1156</v>
      </c>
      <c r="E373" s="99">
        <v>3</v>
      </c>
      <c r="F373" s="100">
        <v>43</v>
      </c>
      <c r="G373" s="15">
        <f t="shared" si="10"/>
        <v>21.5</v>
      </c>
      <c r="H373" s="15">
        <f t="shared" si="11"/>
        <v>21.5</v>
      </c>
    </row>
    <row r="374" spans="1:8" s="8" customFormat="1" ht="13.5" customHeight="1" x14ac:dyDescent="0.25">
      <c r="A374" s="13" t="s">
        <v>1171</v>
      </c>
      <c r="B374" s="41">
        <v>1124303</v>
      </c>
      <c r="C374" s="107" t="s">
        <v>1989</v>
      </c>
      <c r="D374" s="13" t="s">
        <v>1156</v>
      </c>
      <c r="E374" s="99">
        <v>2</v>
      </c>
      <c r="F374" s="100">
        <v>52</v>
      </c>
      <c r="G374" s="15">
        <f t="shared" si="10"/>
        <v>26</v>
      </c>
      <c r="H374" s="15">
        <f t="shared" si="11"/>
        <v>26</v>
      </c>
    </row>
    <row r="375" spans="1:8" s="8" customFormat="1" ht="15" customHeight="1" x14ac:dyDescent="0.25">
      <c r="A375" s="13" t="s">
        <v>1172</v>
      </c>
      <c r="B375" s="41">
        <v>1126295</v>
      </c>
      <c r="C375" s="107" t="s">
        <v>1990</v>
      </c>
      <c r="D375" s="13" t="s">
        <v>1156</v>
      </c>
      <c r="E375" s="99">
        <v>2</v>
      </c>
      <c r="F375" s="100">
        <v>2</v>
      </c>
      <c r="G375" s="15">
        <f t="shared" si="10"/>
        <v>1</v>
      </c>
      <c r="H375" s="15">
        <f t="shared" si="11"/>
        <v>1</v>
      </c>
    </row>
    <row r="376" spans="1:8" s="8" customFormat="1" ht="14.25" customHeight="1" x14ac:dyDescent="0.25">
      <c r="A376" s="13" t="s">
        <v>1173</v>
      </c>
      <c r="B376" s="41">
        <v>1126282</v>
      </c>
      <c r="C376" s="107" t="s">
        <v>2130</v>
      </c>
      <c r="D376" s="13" t="s">
        <v>1156</v>
      </c>
      <c r="E376" s="99">
        <v>1</v>
      </c>
      <c r="F376" s="100">
        <v>13</v>
      </c>
      <c r="G376" s="15">
        <f t="shared" si="10"/>
        <v>6.5</v>
      </c>
      <c r="H376" s="15">
        <f t="shared" si="11"/>
        <v>6.5</v>
      </c>
    </row>
    <row r="377" spans="1:8" s="8" customFormat="1" ht="14.25" customHeight="1" x14ac:dyDescent="0.25">
      <c r="A377" s="13" t="s">
        <v>1174</v>
      </c>
      <c r="B377" s="41">
        <v>1124300</v>
      </c>
      <c r="C377" s="107" t="s">
        <v>2131</v>
      </c>
      <c r="D377" s="13" t="s">
        <v>1156</v>
      </c>
      <c r="E377" s="99">
        <v>1</v>
      </c>
      <c r="F377" s="100">
        <v>416</v>
      </c>
      <c r="G377" s="15">
        <f t="shared" si="10"/>
        <v>208</v>
      </c>
      <c r="H377" s="15">
        <f t="shared" si="11"/>
        <v>208</v>
      </c>
    </row>
    <row r="378" spans="1:8" s="8" customFormat="1" ht="15" customHeight="1" x14ac:dyDescent="0.25">
      <c r="A378" s="13" t="s">
        <v>1159</v>
      </c>
      <c r="B378" s="41">
        <v>1126305</v>
      </c>
      <c r="C378" s="107" t="s">
        <v>1991</v>
      </c>
      <c r="D378" s="13" t="s">
        <v>1061</v>
      </c>
      <c r="E378" s="99">
        <v>1</v>
      </c>
      <c r="F378" s="100">
        <v>80</v>
      </c>
      <c r="G378" s="15">
        <f t="shared" si="10"/>
        <v>40</v>
      </c>
      <c r="H378" s="15">
        <f t="shared" si="11"/>
        <v>40</v>
      </c>
    </row>
    <row r="379" spans="1:8" s="8" customFormat="1" ht="15" customHeight="1" x14ac:dyDescent="0.25">
      <c r="A379" s="13" t="s">
        <v>1160</v>
      </c>
      <c r="B379" s="41">
        <v>1124290</v>
      </c>
      <c r="C379" s="107" t="s">
        <v>2132</v>
      </c>
      <c r="D379" s="13" t="s">
        <v>1156</v>
      </c>
      <c r="E379" s="99">
        <v>1</v>
      </c>
      <c r="F379" s="100">
        <v>13</v>
      </c>
      <c r="G379" s="15">
        <f t="shared" si="10"/>
        <v>6.5</v>
      </c>
      <c r="H379" s="15">
        <f t="shared" si="11"/>
        <v>6.5</v>
      </c>
    </row>
    <row r="380" spans="1:8" s="8" customFormat="1" ht="28.5" customHeight="1" x14ac:dyDescent="0.25">
      <c r="A380" s="13" t="s">
        <v>1175</v>
      </c>
      <c r="B380" s="41">
        <v>1124918</v>
      </c>
      <c r="C380" s="67" t="s">
        <v>2133</v>
      </c>
      <c r="D380" s="13" t="s">
        <v>1076</v>
      </c>
      <c r="E380" s="99">
        <v>1</v>
      </c>
      <c r="F380" s="100">
        <v>740</v>
      </c>
      <c r="G380" s="15">
        <f t="shared" si="10"/>
        <v>370</v>
      </c>
      <c r="H380" s="15">
        <f t="shared" si="11"/>
        <v>370</v>
      </c>
    </row>
    <row r="381" spans="1:8" s="8" customFormat="1" ht="14.25" customHeight="1" x14ac:dyDescent="0.25">
      <c r="A381" s="13" t="s">
        <v>1176</v>
      </c>
      <c r="B381" s="41">
        <v>1124914</v>
      </c>
      <c r="C381" s="107" t="s">
        <v>721</v>
      </c>
      <c r="D381" s="13" t="s">
        <v>1156</v>
      </c>
      <c r="E381" s="99">
        <v>1</v>
      </c>
      <c r="F381" s="100">
        <v>330</v>
      </c>
      <c r="G381" s="15">
        <f t="shared" si="10"/>
        <v>165</v>
      </c>
      <c r="H381" s="15">
        <f t="shared" si="11"/>
        <v>165</v>
      </c>
    </row>
    <row r="382" spans="1:8" s="8" customFormat="1" ht="15" customHeight="1" x14ac:dyDescent="0.25">
      <c r="A382" s="13" t="s">
        <v>1177</v>
      </c>
      <c r="B382" s="45">
        <v>1128192</v>
      </c>
      <c r="C382" s="273" t="s">
        <v>2134</v>
      </c>
      <c r="D382" s="13" t="s">
        <v>1156</v>
      </c>
      <c r="E382" s="99">
        <v>6</v>
      </c>
      <c r="F382" s="100">
        <v>19</v>
      </c>
      <c r="G382" s="15">
        <f t="shared" si="10"/>
        <v>9.5</v>
      </c>
      <c r="H382" s="15">
        <f t="shared" si="11"/>
        <v>9.5</v>
      </c>
    </row>
    <row r="383" spans="1:8" s="8" customFormat="1" ht="33" customHeight="1" x14ac:dyDescent="0.25">
      <c r="A383" s="13" t="s">
        <v>1178</v>
      </c>
      <c r="B383" s="51">
        <v>1124947</v>
      </c>
      <c r="C383" s="101" t="s">
        <v>1992</v>
      </c>
      <c r="D383" s="13" t="s">
        <v>1156</v>
      </c>
      <c r="E383" s="99">
        <v>1</v>
      </c>
      <c r="F383" s="100">
        <v>291.79000000000002</v>
      </c>
      <c r="G383" s="15">
        <f t="shared" si="10"/>
        <v>145.89500000000001</v>
      </c>
      <c r="H383" s="15">
        <f t="shared" si="11"/>
        <v>145.89500000000001</v>
      </c>
    </row>
    <row r="384" spans="1:8" s="8" customFormat="1" ht="30" customHeight="1" x14ac:dyDescent="0.25">
      <c r="A384" s="13" t="s">
        <v>1179</v>
      </c>
      <c r="B384" s="51">
        <v>1124948</v>
      </c>
      <c r="C384" s="101" t="s">
        <v>1992</v>
      </c>
      <c r="D384" s="13" t="s">
        <v>1156</v>
      </c>
      <c r="E384" s="99">
        <v>1</v>
      </c>
      <c r="F384" s="100">
        <v>291.79000000000002</v>
      </c>
      <c r="G384" s="15">
        <f t="shared" si="10"/>
        <v>145.89500000000001</v>
      </c>
      <c r="H384" s="15">
        <f t="shared" si="11"/>
        <v>145.89500000000001</v>
      </c>
    </row>
    <row r="385" spans="1:8" s="8" customFormat="1" ht="28.5" customHeight="1" x14ac:dyDescent="0.25">
      <c r="A385" s="13" t="s">
        <v>1180</v>
      </c>
      <c r="B385" s="51">
        <v>1124949</v>
      </c>
      <c r="C385" s="101" t="s">
        <v>1992</v>
      </c>
      <c r="D385" s="13" t="s">
        <v>1156</v>
      </c>
      <c r="E385" s="99">
        <v>1</v>
      </c>
      <c r="F385" s="100">
        <v>291.79000000000002</v>
      </c>
      <c r="G385" s="15">
        <f t="shared" si="10"/>
        <v>145.89500000000001</v>
      </c>
      <c r="H385" s="15">
        <f t="shared" si="11"/>
        <v>145.89500000000001</v>
      </c>
    </row>
    <row r="386" spans="1:8" s="8" customFormat="1" ht="30" customHeight="1" x14ac:dyDescent="0.25">
      <c r="A386" s="13" t="s">
        <v>1181</v>
      </c>
      <c r="B386" s="51">
        <v>1124950</v>
      </c>
      <c r="C386" s="101" t="s">
        <v>1992</v>
      </c>
      <c r="D386" s="13" t="s">
        <v>1156</v>
      </c>
      <c r="E386" s="102">
        <v>1</v>
      </c>
      <c r="F386" s="103">
        <v>291.79000000000002</v>
      </c>
      <c r="G386" s="15">
        <f t="shared" si="10"/>
        <v>145.89500000000001</v>
      </c>
      <c r="H386" s="15">
        <f t="shared" si="11"/>
        <v>145.89500000000001</v>
      </c>
    </row>
    <row r="387" spans="1:8" s="8" customFormat="1" ht="39" customHeight="1" x14ac:dyDescent="0.25">
      <c r="A387" s="13" t="s">
        <v>1182</v>
      </c>
      <c r="B387" s="42">
        <v>11271000</v>
      </c>
      <c r="C387" s="104" t="s">
        <v>1993</v>
      </c>
      <c r="D387" s="13" t="s">
        <v>1156</v>
      </c>
      <c r="E387" s="105">
        <v>1</v>
      </c>
      <c r="F387" s="106">
        <v>6744</v>
      </c>
      <c r="G387" s="15">
        <f t="shared" si="10"/>
        <v>3372</v>
      </c>
      <c r="H387" s="15">
        <f t="shared" si="11"/>
        <v>3372</v>
      </c>
    </row>
    <row r="388" spans="1:8" s="8" customFormat="1" ht="16.5" customHeight="1" x14ac:dyDescent="0.25">
      <c r="A388" s="13" t="s">
        <v>1183</v>
      </c>
      <c r="B388" s="42">
        <v>1126158</v>
      </c>
      <c r="C388" s="104" t="s">
        <v>2135</v>
      </c>
      <c r="D388" s="13" t="s">
        <v>1156</v>
      </c>
      <c r="E388" s="99">
        <v>2</v>
      </c>
      <c r="F388" s="100">
        <v>311.33999999999997</v>
      </c>
      <c r="G388" s="15">
        <f t="shared" si="10"/>
        <v>155.66999999999999</v>
      </c>
      <c r="H388" s="15">
        <f t="shared" si="11"/>
        <v>155.66999999999999</v>
      </c>
    </row>
    <row r="389" spans="1:8" s="8" customFormat="1" ht="15.75" customHeight="1" x14ac:dyDescent="0.25">
      <c r="A389" s="13" t="s">
        <v>1184</v>
      </c>
      <c r="B389" s="41">
        <v>1124875</v>
      </c>
      <c r="C389" s="107" t="s">
        <v>2136</v>
      </c>
      <c r="D389" s="13" t="s">
        <v>1156</v>
      </c>
      <c r="E389" s="99">
        <v>1</v>
      </c>
      <c r="F389" s="100">
        <v>175</v>
      </c>
      <c r="G389" s="15">
        <f t="shared" si="10"/>
        <v>87.5</v>
      </c>
      <c r="H389" s="15">
        <f t="shared" si="11"/>
        <v>87.5</v>
      </c>
    </row>
    <row r="390" spans="1:8" s="8" customFormat="1" ht="33.75" customHeight="1" x14ac:dyDescent="0.25">
      <c r="A390" s="13" t="s">
        <v>1185</v>
      </c>
      <c r="B390" s="41">
        <v>1127950</v>
      </c>
      <c r="C390" s="107" t="s">
        <v>1995</v>
      </c>
      <c r="D390" s="13" t="s">
        <v>1156</v>
      </c>
      <c r="E390" s="99">
        <v>1</v>
      </c>
      <c r="F390" s="100">
        <v>600</v>
      </c>
      <c r="G390" s="15">
        <f t="shared" si="10"/>
        <v>300</v>
      </c>
      <c r="H390" s="15">
        <f t="shared" si="11"/>
        <v>300</v>
      </c>
    </row>
    <row r="391" spans="1:8" s="8" customFormat="1" ht="14.25" customHeight="1" x14ac:dyDescent="0.25">
      <c r="A391" s="13" t="s">
        <v>1186</v>
      </c>
      <c r="B391" s="41">
        <v>1126230</v>
      </c>
      <c r="C391" s="67" t="s">
        <v>2137</v>
      </c>
      <c r="D391" s="13" t="s">
        <v>1156</v>
      </c>
      <c r="E391" s="99">
        <v>1</v>
      </c>
      <c r="F391" s="100">
        <v>130</v>
      </c>
      <c r="G391" s="15">
        <f t="shared" si="10"/>
        <v>65</v>
      </c>
      <c r="H391" s="15">
        <f t="shared" si="11"/>
        <v>65</v>
      </c>
    </row>
    <row r="392" spans="1:8" s="8" customFormat="1" ht="15.75" customHeight="1" x14ac:dyDescent="0.25">
      <c r="A392" s="13" t="s">
        <v>1187</v>
      </c>
      <c r="B392" s="41">
        <v>1126734</v>
      </c>
      <c r="C392" s="107" t="s">
        <v>1996</v>
      </c>
      <c r="D392" s="13" t="s">
        <v>1061</v>
      </c>
      <c r="E392" s="99">
        <v>2</v>
      </c>
      <c r="F392" s="100">
        <v>4</v>
      </c>
      <c r="G392" s="15">
        <f t="shared" si="10"/>
        <v>2</v>
      </c>
      <c r="H392" s="15">
        <f t="shared" si="11"/>
        <v>2</v>
      </c>
    </row>
    <row r="393" spans="1:8" s="8" customFormat="1" ht="15.75" customHeight="1" x14ac:dyDescent="0.25">
      <c r="A393" s="13" t="s">
        <v>1188</v>
      </c>
      <c r="B393" s="41">
        <v>1124674</v>
      </c>
      <c r="C393" s="107" t="s">
        <v>1997</v>
      </c>
      <c r="D393" s="13" t="s">
        <v>1156</v>
      </c>
      <c r="E393" s="99">
        <v>1</v>
      </c>
      <c r="F393" s="100">
        <v>55</v>
      </c>
      <c r="G393" s="15">
        <f t="shared" si="10"/>
        <v>27.5</v>
      </c>
      <c r="H393" s="15">
        <f t="shared" si="11"/>
        <v>27.5</v>
      </c>
    </row>
    <row r="394" spans="1:8" s="8" customFormat="1" ht="15.75" customHeight="1" x14ac:dyDescent="0.25">
      <c r="A394" s="13" t="s">
        <v>1189</v>
      </c>
      <c r="B394" s="41">
        <v>1124916</v>
      </c>
      <c r="C394" s="107" t="s">
        <v>1998</v>
      </c>
      <c r="D394" s="13" t="s">
        <v>1156</v>
      </c>
      <c r="E394" s="99">
        <v>1</v>
      </c>
      <c r="F394" s="100">
        <v>140.4</v>
      </c>
      <c r="G394" s="15">
        <f t="shared" si="10"/>
        <v>70.2</v>
      </c>
      <c r="H394" s="15">
        <f t="shared" si="11"/>
        <v>70.2</v>
      </c>
    </row>
    <row r="395" spans="1:8" s="8" customFormat="1" ht="15.75" customHeight="1" x14ac:dyDescent="0.25">
      <c r="A395" s="13" t="s">
        <v>1190</v>
      </c>
      <c r="B395" s="41">
        <v>1124925</v>
      </c>
      <c r="C395" s="107" t="s">
        <v>1999</v>
      </c>
      <c r="D395" s="13" t="s">
        <v>1156</v>
      </c>
      <c r="E395" s="99">
        <v>1</v>
      </c>
      <c r="F395" s="100">
        <v>130</v>
      </c>
      <c r="G395" s="15">
        <f t="shared" si="10"/>
        <v>65</v>
      </c>
      <c r="H395" s="15">
        <f t="shared" si="11"/>
        <v>65</v>
      </c>
    </row>
    <row r="396" spans="1:8" s="8" customFormat="1" ht="15" customHeight="1" x14ac:dyDescent="0.25">
      <c r="A396" s="13" t="s">
        <v>1191</v>
      </c>
      <c r="B396" s="41">
        <v>1124917</v>
      </c>
      <c r="C396" s="107" t="s">
        <v>2000</v>
      </c>
      <c r="D396" s="13" t="s">
        <v>1156</v>
      </c>
      <c r="E396" s="99">
        <v>1</v>
      </c>
      <c r="F396" s="100">
        <v>140.4</v>
      </c>
      <c r="G396" s="15">
        <f t="shared" si="10"/>
        <v>70.2</v>
      </c>
      <c r="H396" s="15">
        <f t="shared" si="11"/>
        <v>70.2</v>
      </c>
    </row>
    <row r="397" spans="1:8" s="8" customFormat="1" ht="15.75" customHeight="1" x14ac:dyDescent="0.25">
      <c r="A397" s="13" t="s">
        <v>1192</v>
      </c>
      <c r="B397" s="55">
        <v>1124969</v>
      </c>
      <c r="C397" s="81" t="s">
        <v>2001</v>
      </c>
      <c r="D397" s="13" t="s">
        <v>1156</v>
      </c>
      <c r="E397" s="99">
        <v>1</v>
      </c>
      <c r="F397" s="100">
        <v>130</v>
      </c>
      <c r="G397" s="15">
        <f t="shared" si="10"/>
        <v>65</v>
      </c>
      <c r="H397" s="15">
        <f t="shared" si="11"/>
        <v>65</v>
      </c>
    </row>
    <row r="398" spans="1:8" s="8" customFormat="1" ht="15.75" customHeight="1" x14ac:dyDescent="0.25">
      <c r="A398" s="13" t="s">
        <v>1193</v>
      </c>
      <c r="B398" s="55">
        <v>1124970</v>
      </c>
      <c r="C398" s="81" t="s">
        <v>2002</v>
      </c>
      <c r="D398" s="13" t="s">
        <v>1156</v>
      </c>
      <c r="E398" s="99">
        <v>1</v>
      </c>
      <c r="F398" s="100">
        <v>130</v>
      </c>
      <c r="G398" s="15">
        <f t="shared" si="10"/>
        <v>65</v>
      </c>
      <c r="H398" s="15">
        <f t="shared" si="11"/>
        <v>65</v>
      </c>
    </row>
    <row r="399" spans="1:8" s="8" customFormat="1" ht="18" customHeight="1" x14ac:dyDescent="0.25">
      <c r="A399" s="13" t="s">
        <v>1194</v>
      </c>
      <c r="B399" s="41">
        <v>1126153</v>
      </c>
      <c r="C399" s="67" t="s">
        <v>2138</v>
      </c>
      <c r="D399" s="13" t="s">
        <v>1156</v>
      </c>
      <c r="E399" s="99">
        <v>1</v>
      </c>
      <c r="F399" s="100">
        <v>750</v>
      </c>
      <c r="G399" s="15">
        <f t="shared" si="10"/>
        <v>375</v>
      </c>
      <c r="H399" s="15">
        <f t="shared" si="11"/>
        <v>375</v>
      </c>
    </row>
    <row r="400" spans="1:8" s="8" customFormat="1" ht="14.25" customHeight="1" x14ac:dyDescent="0.25">
      <c r="A400" s="13" t="s">
        <v>1195</v>
      </c>
      <c r="B400" s="41">
        <v>1126729</v>
      </c>
      <c r="C400" s="107" t="s">
        <v>2003</v>
      </c>
      <c r="D400" s="13" t="s">
        <v>1156</v>
      </c>
      <c r="E400" s="99">
        <v>1</v>
      </c>
      <c r="F400" s="100">
        <v>900</v>
      </c>
      <c r="G400" s="15">
        <f t="shared" si="10"/>
        <v>450</v>
      </c>
      <c r="H400" s="15">
        <f t="shared" si="11"/>
        <v>450</v>
      </c>
    </row>
    <row r="401" spans="1:8" s="8" customFormat="1" ht="14.25" customHeight="1" x14ac:dyDescent="0.25">
      <c r="A401" s="13" t="s">
        <v>1196</v>
      </c>
      <c r="B401" s="41">
        <v>1127156</v>
      </c>
      <c r="C401" s="107" t="s">
        <v>2004</v>
      </c>
      <c r="D401" s="13" t="s">
        <v>1156</v>
      </c>
      <c r="E401" s="99">
        <v>2</v>
      </c>
      <c r="F401" s="100">
        <v>220</v>
      </c>
      <c r="G401" s="15">
        <f t="shared" si="10"/>
        <v>110</v>
      </c>
      <c r="H401" s="15">
        <f t="shared" si="11"/>
        <v>110</v>
      </c>
    </row>
    <row r="402" spans="1:8" s="8" customFormat="1" ht="16.5" customHeight="1" x14ac:dyDescent="0.25">
      <c r="A402" s="13" t="s">
        <v>1197</v>
      </c>
      <c r="B402" s="41">
        <v>1123610033</v>
      </c>
      <c r="C402" s="107" t="s">
        <v>2005</v>
      </c>
      <c r="D402" s="13" t="s">
        <v>1156</v>
      </c>
      <c r="E402" s="99">
        <v>1</v>
      </c>
      <c r="F402" s="100">
        <v>3440</v>
      </c>
      <c r="G402" s="15">
        <f t="shared" si="10"/>
        <v>1720</v>
      </c>
      <c r="H402" s="15">
        <f t="shared" si="11"/>
        <v>1720</v>
      </c>
    </row>
    <row r="403" spans="1:8" s="8" customFormat="1" ht="15.75" customHeight="1" x14ac:dyDescent="0.25">
      <c r="A403" s="13" t="s">
        <v>1198</v>
      </c>
      <c r="B403" s="41">
        <v>1126286</v>
      </c>
      <c r="C403" s="67" t="s">
        <v>2139</v>
      </c>
      <c r="D403" s="13" t="s">
        <v>1156</v>
      </c>
      <c r="E403" s="99">
        <v>1</v>
      </c>
      <c r="F403" s="100">
        <v>218</v>
      </c>
      <c r="G403" s="15">
        <f t="shared" si="10"/>
        <v>109</v>
      </c>
      <c r="H403" s="15">
        <f t="shared" si="11"/>
        <v>109</v>
      </c>
    </row>
    <row r="404" spans="1:8" s="8" customFormat="1" ht="15.75" customHeight="1" x14ac:dyDescent="0.25">
      <c r="A404" s="13" t="s">
        <v>1199</v>
      </c>
      <c r="B404" s="41">
        <v>1126282</v>
      </c>
      <c r="C404" s="67" t="s">
        <v>2140</v>
      </c>
      <c r="D404" s="13" t="s">
        <v>1156</v>
      </c>
      <c r="E404" s="99">
        <v>1</v>
      </c>
      <c r="F404" s="100">
        <v>992</v>
      </c>
      <c r="G404" s="15">
        <f t="shared" si="10"/>
        <v>496</v>
      </c>
      <c r="H404" s="15">
        <f t="shared" si="11"/>
        <v>496</v>
      </c>
    </row>
    <row r="405" spans="1:8" s="8" customFormat="1" ht="15.75" customHeight="1" x14ac:dyDescent="0.25">
      <c r="A405" s="13" t="s">
        <v>1200</v>
      </c>
      <c r="B405" s="41">
        <v>1126284</v>
      </c>
      <c r="C405" s="67" t="s">
        <v>2141</v>
      </c>
      <c r="D405" s="13" t="s">
        <v>1156</v>
      </c>
      <c r="E405" s="99">
        <v>1</v>
      </c>
      <c r="F405" s="100">
        <v>218</v>
      </c>
      <c r="G405" s="15">
        <f t="shared" si="10"/>
        <v>109</v>
      </c>
      <c r="H405" s="15">
        <f t="shared" si="11"/>
        <v>109</v>
      </c>
    </row>
    <row r="406" spans="1:8" s="8" customFormat="1" ht="14.25" customHeight="1" x14ac:dyDescent="0.25">
      <c r="A406" s="13" t="s">
        <v>1201</v>
      </c>
      <c r="B406" s="41">
        <v>1126231</v>
      </c>
      <c r="C406" s="67" t="s">
        <v>2142</v>
      </c>
      <c r="D406" s="13" t="s">
        <v>1156</v>
      </c>
      <c r="E406" s="99">
        <v>1</v>
      </c>
      <c r="F406" s="100">
        <v>218</v>
      </c>
      <c r="G406" s="15">
        <f t="shared" si="10"/>
        <v>109</v>
      </c>
      <c r="H406" s="15">
        <f t="shared" si="11"/>
        <v>109</v>
      </c>
    </row>
    <row r="407" spans="1:8" s="8" customFormat="1" ht="15.75" customHeight="1" x14ac:dyDescent="0.25">
      <c r="A407" s="13" t="s">
        <v>1202</v>
      </c>
      <c r="B407" s="41">
        <v>1126232</v>
      </c>
      <c r="C407" s="67" t="s">
        <v>2142</v>
      </c>
      <c r="D407" s="13" t="s">
        <v>1156</v>
      </c>
      <c r="E407" s="99">
        <v>1</v>
      </c>
      <c r="F407" s="100">
        <v>218</v>
      </c>
      <c r="G407" s="15">
        <f t="shared" si="10"/>
        <v>109</v>
      </c>
      <c r="H407" s="15">
        <f t="shared" si="11"/>
        <v>109</v>
      </c>
    </row>
    <row r="408" spans="1:8" s="8" customFormat="1" ht="14.25" customHeight="1" x14ac:dyDescent="0.25">
      <c r="A408" s="13" t="s">
        <v>1203</v>
      </c>
      <c r="B408" s="41">
        <v>1126229</v>
      </c>
      <c r="C408" s="67" t="s">
        <v>2142</v>
      </c>
      <c r="D408" s="13" t="s">
        <v>1156</v>
      </c>
      <c r="E408" s="99">
        <v>1</v>
      </c>
      <c r="F408" s="100">
        <v>217</v>
      </c>
      <c r="G408" s="15">
        <f t="shared" si="10"/>
        <v>108.5</v>
      </c>
      <c r="H408" s="15">
        <f t="shared" si="11"/>
        <v>108.5</v>
      </c>
    </row>
    <row r="409" spans="1:8" s="8" customFormat="1" ht="15" customHeight="1" x14ac:dyDescent="0.25">
      <c r="A409" s="13" t="s">
        <v>1204</v>
      </c>
      <c r="B409" s="41">
        <v>1126328</v>
      </c>
      <c r="C409" s="67" t="s">
        <v>2143</v>
      </c>
      <c r="D409" s="13" t="s">
        <v>1156</v>
      </c>
      <c r="E409" s="99">
        <v>1</v>
      </c>
      <c r="F409" s="100">
        <v>295</v>
      </c>
      <c r="G409" s="15">
        <f t="shared" si="10"/>
        <v>147.5</v>
      </c>
      <c r="H409" s="15">
        <f t="shared" si="11"/>
        <v>147.5</v>
      </c>
    </row>
    <row r="410" spans="1:8" s="8" customFormat="1" ht="15.75" customHeight="1" x14ac:dyDescent="0.25">
      <c r="A410" s="13" t="s">
        <v>1205</v>
      </c>
      <c r="B410" s="41">
        <v>1126724</v>
      </c>
      <c r="C410" s="107" t="s">
        <v>2006</v>
      </c>
      <c r="D410" s="13" t="s">
        <v>1156</v>
      </c>
      <c r="E410" s="99">
        <v>1</v>
      </c>
      <c r="F410" s="100">
        <v>450</v>
      </c>
      <c r="G410" s="15">
        <f t="shared" si="10"/>
        <v>225</v>
      </c>
      <c r="H410" s="15">
        <f t="shared" si="11"/>
        <v>225</v>
      </c>
    </row>
    <row r="411" spans="1:8" s="8" customFormat="1" ht="15.75" customHeight="1" x14ac:dyDescent="0.25">
      <c r="A411" s="13" t="s">
        <v>1206</v>
      </c>
      <c r="B411" s="41">
        <v>1126913</v>
      </c>
      <c r="C411" s="67" t="s">
        <v>2007</v>
      </c>
      <c r="D411" s="13" t="s">
        <v>1156</v>
      </c>
      <c r="E411" s="99">
        <v>1</v>
      </c>
      <c r="F411" s="100">
        <v>49</v>
      </c>
      <c r="G411" s="15">
        <f t="shared" si="10"/>
        <v>24.5</v>
      </c>
      <c r="H411" s="15">
        <f t="shared" si="11"/>
        <v>24.5</v>
      </c>
    </row>
    <row r="412" spans="1:8" s="8" customFormat="1" ht="33" customHeight="1" x14ac:dyDescent="0.25">
      <c r="A412" s="13" t="s">
        <v>1207</v>
      </c>
      <c r="B412" s="51">
        <v>1124935</v>
      </c>
      <c r="C412" s="101" t="s">
        <v>2008</v>
      </c>
      <c r="D412" s="13" t="s">
        <v>1156</v>
      </c>
      <c r="E412" s="99">
        <v>1</v>
      </c>
      <c r="F412" s="100">
        <v>4305</v>
      </c>
      <c r="G412" s="15">
        <f t="shared" si="10"/>
        <v>2152.5</v>
      </c>
      <c r="H412" s="15">
        <f t="shared" si="11"/>
        <v>2152.5</v>
      </c>
    </row>
    <row r="413" spans="1:8" s="8" customFormat="1" ht="32.25" customHeight="1" x14ac:dyDescent="0.25">
      <c r="A413" s="13" t="s">
        <v>1208</v>
      </c>
      <c r="B413" s="51">
        <v>1124936</v>
      </c>
      <c r="C413" s="101" t="s">
        <v>2008</v>
      </c>
      <c r="D413" s="13" t="s">
        <v>1156</v>
      </c>
      <c r="E413" s="99">
        <v>1</v>
      </c>
      <c r="F413" s="100">
        <v>4305</v>
      </c>
      <c r="G413" s="15">
        <f t="shared" si="10"/>
        <v>2152.5</v>
      </c>
      <c r="H413" s="15">
        <f t="shared" si="11"/>
        <v>2152.5</v>
      </c>
    </row>
    <row r="414" spans="1:8" s="8" customFormat="1" ht="31.5" customHeight="1" x14ac:dyDescent="0.25">
      <c r="A414" s="13" t="s">
        <v>1209</v>
      </c>
      <c r="B414" s="41" t="s">
        <v>2020</v>
      </c>
      <c r="C414" s="107" t="s">
        <v>2877</v>
      </c>
      <c r="D414" s="13" t="s">
        <v>1156</v>
      </c>
      <c r="E414" s="102">
        <v>2</v>
      </c>
      <c r="F414" s="103">
        <v>9940</v>
      </c>
      <c r="G414" s="15">
        <f t="shared" si="10"/>
        <v>4970</v>
      </c>
      <c r="H414" s="15">
        <f t="shared" si="11"/>
        <v>4970</v>
      </c>
    </row>
    <row r="415" spans="1:8" s="8" customFormat="1" ht="15.75" customHeight="1" x14ac:dyDescent="0.25">
      <c r="A415" s="13" t="s">
        <v>1210</v>
      </c>
      <c r="B415" s="108">
        <v>1124977</v>
      </c>
      <c r="C415" s="109" t="s">
        <v>2009</v>
      </c>
      <c r="D415" s="13" t="s">
        <v>1156</v>
      </c>
      <c r="E415" s="99">
        <v>1</v>
      </c>
      <c r="F415" s="100">
        <v>2600</v>
      </c>
      <c r="G415" s="15">
        <f t="shared" si="10"/>
        <v>1300</v>
      </c>
      <c r="H415" s="15">
        <f t="shared" si="11"/>
        <v>1300</v>
      </c>
    </row>
    <row r="416" spans="1:8" s="8" customFormat="1" ht="15.75" customHeight="1" x14ac:dyDescent="0.25">
      <c r="A416" s="13" t="s">
        <v>1211</v>
      </c>
      <c r="B416" s="41">
        <v>1124300</v>
      </c>
      <c r="C416" s="107" t="s">
        <v>2144</v>
      </c>
      <c r="D416" s="13" t="s">
        <v>1156</v>
      </c>
      <c r="E416" s="99">
        <v>1</v>
      </c>
      <c r="F416" s="100">
        <v>417</v>
      </c>
      <c r="G416" s="15">
        <f t="shared" si="10"/>
        <v>208.5</v>
      </c>
      <c r="H416" s="15">
        <f t="shared" si="11"/>
        <v>208.5</v>
      </c>
    </row>
    <row r="417" spans="1:8" s="8" customFormat="1" ht="16.5" customHeight="1" x14ac:dyDescent="0.25">
      <c r="A417" s="13" t="s">
        <v>1212</v>
      </c>
      <c r="B417" s="41">
        <v>1126936</v>
      </c>
      <c r="C417" s="107" t="s">
        <v>2145</v>
      </c>
      <c r="D417" s="13" t="s">
        <v>1156</v>
      </c>
      <c r="E417" s="99">
        <v>1</v>
      </c>
      <c r="F417" s="100">
        <v>215</v>
      </c>
      <c r="G417" s="15">
        <f t="shared" si="10"/>
        <v>107.5</v>
      </c>
      <c r="H417" s="15">
        <f t="shared" si="11"/>
        <v>107.5</v>
      </c>
    </row>
    <row r="418" spans="1:8" s="8" customFormat="1" ht="15" customHeight="1" x14ac:dyDescent="0.25">
      <c r="A418" s="13" t="s">
        <v>1213</v>
      </c>
      <c r="B418" s="41">
        <v>1126934</v>
      </c>
      <c r="C418" s="107" t="s">
        <v>2146</v>
      </c>
      <c r="D418" s="13" t="s">
        <v>1156</v>
      </c>
      <c r="E418" s="99">
        <v>1</v>
      </c>
      <c r="F418" s="100">
        <v>215</v>
      </c>
      <c r="G418" s="15">
        <f t="shared" si="10"/>
        <v>107.5</v>
      </c>
      <c r="H418" s="15">
        <f t="shared" si="11"/>
        <v>107.5</v>
      </c>
    </row>
    <row r="419" spans="1:8" s="8" customFormat="1" ht="14.25" customHeight="1" x14ac:dyDescent="0.25">
      <c r="A419" s="13" t="s">
        <v>1214</v>
      </c>
      <c r="B419" s="41">
        <v>1126283</v>
      </c>
      <c r="C419" s="67" t="s">
        <v>2147</v>
      </c>
      <c r="D419" s="13" t="s">
        <v>1156</v>
      </c>
      <c r="E419" s="99">
        <v>1</v>
      </c>
      <c r="F419" s="100">
        <v>218</v>
      </c>
      <c r="G419" s="15">
        <f t="shared" si="10"/>
        <v>109</v>
      </c>
      <c r="H419" s="15">
        <f t="shared" si="11"/>
        <v>109</v>
      </c>
    </row>
    <row r="420" spans="1:8" s="8" customFormat="1" ht="15.75" customHeight="1" x14ac:dyDescent="0.25">
      <c r="A420" s="13" t="s">
        <v>1215</v>
      </c>
      <c r="B420" s="41">
        <v>1126326</v>
      </c>
      <c r="C420" s="107" t="s">
        <v>2010</v>
      </c>
      <c r="D420" s="13" t="s">
        <v>1156</v>
      </c>
      <c r="E420" s="99">
        <v>1</v>
      </c>
      <c r="F420" s="100">
        <v>300</v>
      </c>
      <c r="G420" s="15">
        <f t="shared" si="10"/>
        <v>150</v>
      </c>
      <c r="H420" s="15">
        <f t="shared" si="11"/>
        <v>150</v>
      </c>
    </row>
    <row r="421" spans="1:8" s="8" customFormat="1" ht="15.75" customHeight="1" x14ac:dyDescent="0.25">
      <c r="A421" s="13" t="s">
        <v>1216</v>
      </c>
      <c r="B421" s="41">
        <v>1126421</v>
      </c>
      <c r="C421" s="107" t="s">
        <v>1858</v>
      </c>
      <c r="D421" s="13" t="s">
        <v>1156</v>
      </c>
      <c r="E421" s="99">
        <v>1</v>
      </c>
      <c r="F421" s="100">
        <v>660</v>
      </c>
      <c r="G421" s="15">
        <f t="shared" si="10"/>
        <v>330</v>
      </c>
      <c r="H421" s="15">
        <f t="shared" si="11"/>
        <v>330</v>
      </c>
    </row>
    <row r="422" spans="1:8" s="8" customFormat="1" ht="15.75" customHeight="1" x14ac:dyDescent="0.25">
      <c r="A422" s="13" t="s">
        <v>1217</v>
      </c>
      <c r="B422" s="41">
        <v>1126323</v>
      </c>
      <c r="C422" s="107" t="s">
        <v>2148</v>
      </c>
      <c r="D422" s="13" t="s">
        <v>1156</v>
      </c>
      <c r="E422" s="99">
        <v>1</v>
      </c>
      <c r="F422" s="100">
        <v>112</v>
      </c>
      <c r="G422" s="15">
        <f t="shared" si="10"/>
        <v>56</v>
      </c>
      <c r="H422" s="15">
        <f t="shared" si="11"/>
        <v>56</v>
      </c>
    </row>
    <row r="423" spans="1:8" s="8" customFormat="1" ht="15.75" customHeight="1" x14ac:dyDescent="0.25">
      <c r="A423" s="13" t="s">
        <v>1218</v>
      </c>
      <c r="B423" s="41">
        <v>1126324</v>
      </c>
      <c r="C423" s="107" t="s">
        <v>2148</v>
      </c>
      <c r="D423" s="13" t="s">
        <v>1156</v>
      </c>
      <c r="E423" s="99">
        <v>1</v>
      </c>
      <c r="F423" s="100">
        <v>112</v>
      </c>
      <c r="G423" s="15">
        <f t="shared" si="10"/>
        <v>56</v>
      </c>
      <c r="H423" s="15">
        <f t="shared" si="11"/>
        <v>56</v>
      </c>
    </row>
    <row r="424" spans="1:8" s="8" customFormat="1" ht="15" customHeight="1" x14ac:dyDescent="0.25">
      <c r="A424" s="13" t="s">
        <v>1219</v>
      </c>
      <c r="B424" s="41">
        <v>1126327</v>
      </c>
      <c r="C424" s="67" t="s">
        <v>2149</v>
      </c>
      <c r="D424" s="13" t="s">
        <v>1156</v>
      </c>
      <c r="E424" s="99">
        <v>1</v>
      </c>
      <c r="F424" s="100">
        <v>128</v>
      </c>
      <c r="G424" s="15">
        <f t="shared" si="10"/>
        <v>64</v>
      </c>
      <c r="H424" s="15">
        <f t="shared" si="11"/>
        <v>64</v>
      </c>
    </row>
    <row r="425" spans="1:8" s="8" customFormat="1" ht="20.25" customHeight="1" x14ac:dyDescent="0.25">
      <c r="A425" s="13" t="s">
        <v>1220</v>
      </c>
      <c r="B425" s="41">
        <v>1126855</v>
      </c>
      <c r="C425" s="110" t="s">
        <v>2011</v>
      </c>
      <c r="D425" s="13" t="s">
        <v>1061</v>
      </c>
      <c r="E425" s="99">
        <v>1</v>
      </c>
      <c r="F425" s="100">
        <v>980</v>
      </c>
      <c r="G425" s="15">
        <f t="shared" si="10"/>
        <v>490</v>
      </c>
      <c r="H425" s="15">
        <f t="shared" si="11"/>
        <v>490</v>
      </c>
    </row>
    <row r="426" spans="1:8" s="8" customFormat="1" ht="15.75" customHeight="1" x14ac:dyDescent="0.25">
      <c r="A426" s="13" t="s">
        <v>1221</v>
      </c>
      <c r="B426" s="41">
        <v>1127157</v>
      </c>
      <c r="C426" s="107" t="s">
        <v>2012</v>
      </c>
      <c r="D426" s="13" t="s">
        <v>1156</v>
      </c>
      <c r="E426" s="99">
        <v>1</v>
      </c>
      <c r="F426" s="100">
        <v>373</v>
      </c>
      <c r="G426" s="15">
        <f t="shared" si="10"/>
        <v>186.5</v>
      </c>
      <c r="H426" s="15">
        <f t="shared" si="11"/>
        <v>186.5</v>
      </c>
    </row>
    <row r="427" spans="1:8" s="8" customFormat="1" ht="15.75" customHeight="1" x14ac:dyDescent="0.25">
      <c r="A427" s="13" t="s">
        <v>1222</v>
      </c>
      <c r="B427" s="41">
        <v>1124978</v>
      </c>
      <c r="C427" s="107" t="s">
        <v>2013</v>
      </c>
      <c r="D427" s="13" t="s">
        <v>1156</v>
      </c>
      <c r="E427" s="99">
        <v>1</v>
      </c>
      <c r="F427" s="100">
        <v>1580</v>
      </c>
      <c r="G427" s="15">
        <f t="shared" si="10"/>
        <v>790</v>
      </c>
      <c r="H427" s="15">
        <f t="shared" si="11"/>
        <v>790</v>
      </c>
    </row>
    <row r="428" spans="1:8" s="8" customFormat="1" ht="15" customHeight="1" x14ac:dyDescent="0.25">
      <c r="A428" s="13" t="s">
        <v>1223</v>
      </c>
      <c r="B428" s="41">
        <v>1124979</v>
      </c>
      <c r="C428" s="107" t="s">
        <v>2014</v>
      </c>
      <c r="D428" s="13" t="s">
        <v>1156</v>
      </c>
      <c r="E428" s="99">
        <v>1</v>
      </c>
      <c r="F428" s="100">
        <v>1547</v>
      </c>
      <c r="G428" s="15">
        <f t="shared" si="10"/>
        <v>773.5</v>
      </c>
      <c r="H428" s="15">
        <f t="shared" si="11"/>
        <v>773.5</v>
      </c>
    </row>
    <row r="429" spans="1:8" s="8" customFormat="1" ht="14.25" customHeight="1" x14ac:dyDescent="0.25">
      <c r="A429" s="13" t="s">
        <v>1224</v>
      </c>
      <c r="B429" s="41">
        <v>1124931</v>
      </c>
      <c r="C429" s="107" t="s">
        <v>2015</v>
      </c>
      <c r="D429" s="13" t="s">
        <v>1080</v>
      </c>
      <c r="E429" s="99">
        <v>1</v>
      </c>
      <c r="F429" s="100">
        <v>450</v>
      </c>
      <c r="G429" s="15">
        <f t="shared" si="10"/>
        <v>225</v>
      </c>
      <c r="H429" s="15">
        <f t="shared" si="11"/>
        <v>225</v>
      </c>
    </row>
    <row r="430" spans="1:8" s="8" customFormat="1" ht="15" customHeight="1" x14ac:dyDescent="0.25">
      <c r="A430" s="13" t="s">
        <v>1225</v>
      </c>
      <c r="B430" s="41">
        <v>11136120</v>
      </c>
      <c r="C430" s="107" t="s">
        <v>2878</v>
      </c>
      <c r="D430" s="13" t="s">
        <v>1156</v>
      </c>
      <c r="E430" s="99">
        <v>1</v>
      </c>
      <c r="F430" s="100">
        <v>385</v>
      </c>
      <c r="G430" s="15">
        <f t="shared" si="10"/>
        <v>192.5</v>
      </c>
      <c r="H430" s="15">
        <f t="shared" si="11"/>
        <v>192.5</v>
      </c>
    </row>
    <row r="431" spans="1:8" s="8" customFormat="1" ht="15.75" customHeight="1" x14ac:dyDescent="0.25">
      <c r="A431" s="13" t="s">
        <v>1226</v>
      </c>
      <c r="B431" s="41">
        <v>1124398</v>
      </c>
      <c r="C431" s="107" t="s">
        <v>2016</v>
      </c>
      <c r="D431" s="13" t="s">
        <v>1156</v>
      </c>
      <c r="E431" s="99">
        <v>1</v>
      </c>
      <c r="F431" s="100">
        <v>290</v>
      </c>
      <c r="G431" s="15">
        <f t="shared" si="10"/>
        <v>145</v>
      </c>
      <c r="H431" s="15">
        <f t="shared" si="11"/>
        <v>145</v>
      </c>
    </row>
    <row r="432" spans="1:8" s="8" customFormat="1" ht="15" customHeight="1" x14ac:dyDescent="0.25">
      <c r="A432" s="13" t="s">
        <v>1227</v>
      </c>
      <c r="B432" s="41">
        <v>1124851</v>
      </c>
      <c r="C432" s="67" t="s">
        <v>2150</v>
      </c>
      <c r="D432" s="13" t="s">
        <v>1156</v>
      </c>
      <c r="E432" s="99">
        <v>1</v>
      </c>
      <c r="F432" s="100">
        <v>900</v>
      </c>
      <c r="G432" s="15">
        <f t="shared" ref="G432:G495" si="12">SUM(F432/2)</f>
        <v>450</v>
      </c>
      <c r="H432" s="15">
        <f t="shared" ref="H432:H495" si="13">F432-G432</f>
        <v>450</v>
      </c>
    </row>
    <row r="433" spans="1:8" s="8" customFormat="1" ht="15.75" customHeight="1" x14ac:dyDescent="0.25">
      <c r="A433" s="13" t="s">
        <v>1228</v>
      </c>
      <c r="B433" s="51">
        <v>1124944</v>
      </c>
      <c r="C433" s="101" t="s">
        <v>2017</v>
      </c>
      <c r="D433" s="13" t="s">
        <v>1156</v>
      </c>
      <c r="E433" s="99">
        <v>1</v>
      </c>
      <c r="F433" s="100">
        <v>3980</v>
      </c>
      <c r="G433" s="15">
        <f t="shared" si="12"/>
        <v>1990</v>
      </c>
      <c r="H433" s="15">
        <f t="shared" si="13"/>
        <v>1990</v>
      </c>
    </row>
    <row r="434" spans="1:8" s="8" customFormat="1" ht="15" customHeight="1" x14ac:dyDescent="0.25">
      <c r="A434" s="13" t="s">
        <v>1229</v>
      </c>
      <c r="B434" s="51">
        <v>1124945</v>
      </c>
      <c r="C434" s="101" t="s">
        <v>2017</v>
      </c>
      <c r="D434" s="13" t="s">
        <v>1156</v>
      </c>
      <c r="E434" s="99">
        <v>1</v>
      </c>
      <c r="F434" s="100">
        <v>3980</v>
      </c>
      <c r="G434" s="15">
        <f t="shared" si="12"/>
        <v>1990</v>
      </c>
      <c r="H434" s="15">
        <f t="shared" si="13"/>
        <v>1990</v>
      </c>
    </row>
    <row r="435" spans="1:8" s="8" customFormat="1" ht="31.5" customHeight="1" x14ac:dyDescent="0.25">
      <c r="A435" s="13" t="s">
        <v>1230</v>
      </c>
      <c r="B435" s="51">
        <v>1124951</v>
      </c>
      <c r="C435" s="101" t="s">
        <v>1992</v>
      </c>
      <c r="D435" s="13" t="s">
        <v>1156</v>
      </c>
      <c r="E435" s="99">
        <v>1</v>
      </c>
      <c r="F435" s="100">
        <v>291.79000000000002</v>
      </c>
      <c r="G435" s="15">
        <f t="shared" si="12"/>
        <v>145.89500000000001</v>
      </c>
      <c r="H435" s="15">
        <f t="shared" si="13"/>
        <v>145.89500000000001</v>
      </c>
    </row>
    <row r="436" spans="1:8" s="8" customFormat="1" ht="30.75" customHeight="1" x14ac:dyDescent="0.25">
      <c r="A436" s="13" t="s">
        <v>1231</v>
      </c>
      <c r="B436" s="51">
        <v>1124952</v>
      </c>
      <c r="C436" s="101" t="s">
        <v>1992</v>
      </c>
      <c r="D436" s="13" t="s">
        <v>1156</v>
      </c>
      <c r="E436" s="99">
        <v>1</v>
      </c>
      <c r="F436" s="100">
        <v>291.79000000000002</v>
      </c>
      <c r="G436" s="15">
        <f t="shared" si="12"/>
        <v>145.89500000000001</v>
      </c>
      <c r="H436" s="15">
        <f t="shared" si="13"/>
        <v>145.89500000000001</v>
      </c>
    </row>
    <row r="437" spans="1:8" s="8" customFormat="1" ht="28.5" customHeight="1" x14ac:dyDescent="0.25">
      <c r="A437" s="13" t="s">
        <v>1232</v>
      </c>
      <c r="B437" s="51">
        <v>1124953</v>
      </c>
      <c r="C437" s="101" t="s">
        <v>1992</v>
      </c>
      <c r="D437" s="13" t="s">
        <v>1156</v>
      </c>
      <c r="E437" s="99">
        <v>1</v>
      </c>
      <c r="F437" s="100">
        <v>291.79000000000002</v>
      </c>
      <c r="G437" s="15">
        <f t="shared" si="12"/>
        <v>145.89500000000001</v>
      </c>
      <c r="H437" s="15">
        <f t="shared" si="13"/>
        <v>145.89500000000001</v>
      </c>
    </row>
    <row r="438" spans="1:8" s="8" customFormat="1" ht="28.5" customHeight="1" x14ac:dyDescent="0.25">
      <c r="A438" s="13" t="s">
        <v>1233</v>
      </c>
      <c r="B438" s="51">
        <v>1124954</v>
      </c>
      <c r="C438" s="101" t="s">
        <v>1992</v>
      </c>
      <c r="D438" s="13" t="s">
        <v>1061</v>
      </c>
      <c r="E438" s="99">
        <v>1</v>
      </c>
      <c r="F438" s="100">
        <v>291.79000000000002</v>
      </c>
      <c r="G438" s="15">
        <f t="shared" si="12"/>
        <v>145.89500000000001</v>
      </c>
      <c r="H438" s="15">
        <f t="shared" si="13"/>
        <v>145.89500000000001</v>
      </c>
    </row>
    <row r="439" spans="1:8" s="8" customFormat="1" ht="26.25" customHeight="1" x14ac:dyDescent="0.25">
      <c r="A439" s="13" t="s">
        <v>1234</v>
      </c>
      <c r="B439" s="51">
        <v>1124955</v>
      </c>
      <c r="C439" s="101" t="s">
        <v>1992</v>
      </c>
      <c r="D439" s="13" t="s">
        <v>1061</v>
      </c>
      <c r="E439" s="99">
        <v>1</v>
      </c>
      <c r="F439" s="100">
        <v>291.79000000000002</v>
      </c>
      <c r="G439" s="15">
        <f t="shared" si="12"/>
        <v>145.89500000000001</v>
      </c>
      <c r="H439" s="15">
        <f t="shared" si="13"/>
        <v>145.89500000000001</v>
      </c>
    </row>
    <row r="440" spans="1:8" s="8" customFormat="1" ht="25.5" customHeight="1" x14ac:dyDescent="0.25">
      <c r="A440" s="13" t="s">
        <v>1235</v>
      </c>
      <c r="B440" s="51">
        <v>1124956</v>
      </c>
      <c r="C440" s="101" t="s">
        <v>1992</v>
      </c>
      <c r="D440" s="13" t="s">
        <v>1156</v>
      </c>
      <c r="E440" s="99">
        <v>1</v>
      </c>
      <c r="F440" s="100">
        <v>291.79000000000002</v>
      </c>
      <c r="G440" s="15">
        <f t="shared" si="12"/>
        <v>145.89500000000001</v>
      </c>
      <c r="H440" s="15">
        <f t="shared" si="13"/>
        <v>145.89500000000001</v>
      </c>
    </row>
    <row r="441" spans="1:8" s="8" customFormat="1" ht="15.75" customHeight="1" x14ac:dyDescent="0.25">
      <c r="A441" s="13" t="s">
        <v>1236</v>
      </c>
      <c r="B441" s="55">
        <v>11236134</v>
      </c>
      <c r="C441" s="48" t="s">
        <v>2018</v>
      </c>
      <c r="D441" s="13" t="s">
        <v>1156</v>
      </c>
      <c r="E441" s="99">
        <v>1</v>
      </c>
      <c r="F441" s="100">
        <v>4235</v>
      </c>
      <c r="G441" s="15">
        <f t="shared" si="12"/>
        <v>2117.5</v>
      </c>
      <c r="H441" s="15">
        <f t="shared" si="13"/>
        <v>2117.5</v>
      </c>
    </row>
    <row r="442" spans="1:8" s="8" customFormat="1" ht="16.5" customHeight="1" x14ac:dyDescent="0.25">
      <c r="A442" s="13" t="s">
        <v>1237</v>
      </c>
      <c r="B442" s="51">
        <v>1124967</v>
      </c>
      <c r="C442" s="101" t="s">
        <v>2019</v>
      </c>
      <c r="D442" s="13" t="s">
        <v>1156</v>
      </c>
      <c r="E442" s="99">
        <v>1</v>
      </c>
      <c r="F442" s="100">
        <v>1413.26</v>
      </c>
      <c r="G442" s="15">
        <f t="shared" si="12"/>
        <v>706.63</v>
      </c>
      <c r="H442" s="15">
        <f t="shared" si="13"/>
        <v>706.63</v>
      </c>
    </row>
    <row r="443" spans="1:8" s="8" customFormat="1" ht="35.25" customHeight="1" x14ac:dyDescent="0.25">
      <c r="A443" s="13" t="s">
        <v>1238</v>
      </c>
      <c r="B443" s="42">
        <v>1124971</v>
      </c>
      <c r="C443" s="111" t="s">
        <v>2401</v>
      </c>
      <c r="D443" s="13" t="s">
        <v>1156</v>
      </c>
      <c r="E443" s="102">
        <v>1</v>
      </c>
      <c r="F443" s="103">
        <v>4200</v>
      </c>
      <c r="G443" s="15">
        <f t="shared" si="12"/>
        <v>2100</v>
      </c>
      <c r="H443" s="15">
        <f t="shared" si="13"/>
        <v>2100</v>
      </c>
    </row>
    <row r="444" spans="1:8" s="8" customFormat="1" ht="15" customHeight="1" x14ac:dyDescent="0.25">
      <c r="A444" s="13" t="s">
        <v>1239</v>
      </c>
      <c r="B444" s="51">
        <v>1124968</v>
      </c>
      <c r="C444" s="101" t="s">
        <v>2151</v>
      </c>
      <c r="D444" s="13" t="s">
        <v>1156</v>
      </c>
      <c r="E444" s="102">
        <v>1</v>
      </c>
      <c r="F444" s="103">
        <v>2999</v>
      </c>
      <c r="G444" s="15">
        <f t="shared" si="12"/>
        <v>1499.5</v>
      </c>
      <c r="H444" s="15">
        <f t="shared" si="13"/>
        <v>1499.5</v>
      </c>
    </row>
    <row r="445" spans="1:8" s="8" customFormat="1" ht="31.5" customHeight="1" x14ac:dyDescent="0.25">
      <c r="A445" s="13" t="s">
        <v>1240</v>
      </c>
      <c r="B445" s="41" t="s">
        <v>2025</v>
      </c>
      <c r="C445" s="107" t="s">
        <v>2021</v>
      </c>
      <c r="D445" s="13" t="s">
        <v>1156</v>
      </c>
      <c r="E445" s="62">
        <v>2</v>
      </c>
      <c r="F445" s="103">
        <v>1754.8</v>
      </c>
      <c r="G445" s="15">
        <f t="shared" si="12"/>
        <v>877.4</v>
      </c>
      <c r="H445" s="15">
        <f t="shared" si="13"/>
        <v>877.4</v>
      </c>
    </row>
    <row r="446" spans="1:8" s="8" customFormat="1" ht="28.5" customHeight="1" x14ac:dyDescent="0.25">
      <c r="A446" s="13" t="s">
        <v>1241</v>
      </c>
      <c r="B446" s="41">
        <v>1124973</v>
      </c>
      <c r="C446" s="107" t="s">
        <v>2022</v>
      </c>
      <c r="D446" s="13" t="s">
        <v>1156</v>
      </c>
      <c r="E446" s="62">
        <v>1</v>
      </c>
      <c r="F446" s="103">
        <v>1323.59</v>
      </c>
      <c r="G446" s="15">
        <f t="shared" si="12"/>
        <v>661.79499999999996</v>
      </c>
      <c r="H446" s="15">
        <f t="shared" si="13"/>
        <v>661.79499999999996</v>
      </c>
    </row>
    <row r="447" spans="1:8" s="8" customFormat="1" ht="30.75" customHeight="1" x14ac:dyDescent="0.25">
      <c r="A447" s="13" t="s">
        <v>1242</v>
      </c>
      <c r="B447" s="41">
        <v>1124974</v>
      </c>
      <c r="C447" s="107" t="s">
        <v>2023</v>
      </c>
      <c r="D447" s="13" t="s">
        <v>1156</v>
      </c>
      <c r="E447" s="62">
        <v>1</v>
      </c>
      <c r="F447" s="103">
        <v>1687.02</v>
      </c>
      <c r="G447" s="15">
        <f t="shared" si="12"/>
        <v>843.51</v>
      </c>
      <c r="H447" s="15">
        <f t="shared" si="13"/>
        <v>843.51</v>
      </c>
    </row>
    <row r="448" spans="1:8" s="8" customFormat="1" ht="32.25" customHeight="1" x14ac:dyDescent="0.25">
      <c r="A448" s="13" t="s">
        <v>1243</v>
      </c>
      <c r="B448" s="41">
        <v>1124975</v>
      </c>
      <c r="C448" s="107" t="s">
        <v>2024</v>
      </c>
      <c r="D448" s="13" t="s">
        <v>1156</v>
      </c>
      <c r="E448" s="62">
        <v>1</v>
      </c>
      <c r="F448" s="103">
        <v>1511.91</v>
      </c>
      <c r="G448" s="15">
        <f t="shared" si="12"/>
        <v>755.95500000000004</v>
      </c>
      <c r="H448" s="15">
        <f t="shared" si="13"/>
        <v>755.95500000000004</v>
      </c>
    </row>
    <row r="449" spans="1:8" s="8" customFormat="1" ht="13.5" customHeight="1" x14ac:dyDescent="0.25">
      <c r="A449" s="13" t="s">
        <v>1244</v>
      </c>
      <c r="B449" s="42">
        <v>1126119</v>
      </c>
      <c r="C449" s="104" t="s">
        <v>1072</v>
      </c>
      <c r="D449" s="13" t="s">
        <v>1156</v>
      </c>
      <c r="E449" s="112">
        <v>13</v>
      </c>
      <c r="F449" s="100">
        <v>325</v>
      </c>
      <c r="G449" s="15">
        <f t="shared" si="12"/>
        <v>162.5</v>
      </c>
      <c r="H449" s="15">
        <f t="shared" si="13"/>
        <v>162.5</v>
      </c>
    </row>
    <row r="450" spans="1:8" s="8" customFormat="1" ht="17.25" customHeight="1" x14ac:dyDescent="0.25">
      <c r="A450" s="13" t="s">
        <v>1245</v>
      </c>
      <c r="B450" s="41">
        <v>1126120</v>
      </c>
      <c r="C450" s="107" t="s">
        <v>2026</v>
      </c>
      <c r="D450" s="13" t="s">
        <v>1156</v>
      </c>
      <c r="E450" s="112">
        <v>2</v>
      </c>
      <c r="F450" s="100">
        <v>20</v>
      </c>
      <c r="G450" s="15">
        <f t="shared" si="12"/>
        <v>10</v>
      </c>
      <c r="H450" s="15">
        <f t="shared" si="13"/>
        <v>10</v>
      </c>
    </row>
    <row r="451" spans="1:8" s="8" customFormat="1" ht="18.75" customHeight="1" x14ac:dyDescent="0.25">
      <c r="A451" s="13" t="s">
        <v>1246</v>
      </c>
      <c r="B451" s="41">
        <v>1127910</v>
      </c>
      <c r="C451" s="107" t="s">
        <v>2027</v>
      </c>
      <c r="D451" s="13" t="s">
        <v>1156</v>
      </c>
      <c r="E451" s="112">
        <v>1</v>
      </c>
      <c r="F451" s="100">
        <v>1106</v>
      </c>
      <c r="G451" s="15">
        <f t="shared" si="12"/>
        <v>553</v>
      </c>
      <c r="H451" s="15">
        <f t="shared" si="13"/>
        <v>553</v>
      </c>
    </row>
    <row r="452" spans="1:8" s="8" customFormat="1" ht="15" customHeight="1" x14ac:dyDescent="0.25">
      <c r="A452" s="13" t="s">
        <v>1247</v>
      </c>
      <c r="B452" s="41">
        <v>1126107</v>
      </c>
      <c r="C452" s="107" t="s">
        <v>2028</v>
      </c>
      <c r="D452" s="13" t="s">
        <v>1156</v>
      </c>
      <c r="E452" s="112">
        <v>1</v>
      </c>
      <c r="F452" s="100">
        <v>30</v>
      </c>
      <c r="G452" s="15">
        <f t="shared" si="12"/>
        <v>15</v>
      </c>
      <c r="H452" s="15">
        <f t="shared" si="13"/>
        <v>15</v>
      </c>
    </row>
    <row r="453" spans="1:8" s="8" customFormat="1" ht="15" customHeight="1" x14ac:dyDescent="0.25">
      <c r="A453" s="13" t="s">
        <v>1248</v>
      </c>
      <c r="B453" s="41">
        <v>1126665</v>
      </c>
      <c r="C453" s="107" t="s">
        <v>2402</v>
      </c>
      <c r="D453" s="13" t="s">
        <v>1156</v>
      </c>
      <c r="E453" s="112">
        <v>1</v>
      </c>
      <c r="F453" s="100">
        <v>70</v>
      </c>
      <c r="G453" s="15">
        <f t="shared" si="12"/>
        <v>35</v>
      </c>
      <c r="H453" s="15">
        <f t="shared" si="13"/>
        <v>35</v>
      </c>
    </row>
    <row r="454" spans="1:8" s="8" customFormat="1" ht="15" customHeight="1" x14ac:dyDescent="0.25">
      <c r="A454" s="13" t="s">
        <v>1249</v>
      </c>
      <c r="B454" s="41">
        <v>1126117</v>
      </c>
      <c r="C454" s="107" t="s">
        <v>2029</v>
      </c>
      <c r="D454" s="13" t="s">
        <v>1156</v>
      </c>
      <c r="E454" s="112">
        <v>13</v>
      </c>
      <c r="F454" s="100">
        <v>79</v>
      </c>
      <c r="G454" s="15">
        <f t="shared" si="12"/>
        <v>39.5</v>
      </c>
      <c r="H454" s="15">
        <f t="shared" si="13"/>
        <v>39.5</v>
      </c>
    </row>
    <row r="455" spans="1:8" s="8" customFormat="1" ht="15" customHeight="1" x14ac:dyDescent="0.25">
      <c r="A455" s="13" t="s">
        <v>1250</v>
      </c>
      <c r="B455" s="41">
        <v>1126585</v>
      </c>
      <c r="C455" s="107" t="s">
        <v>2029</v>
      </c>
      <c r="D455" s="13" t="s">
        <v>1156</v>
      </c>
      <c r="E455" s="112">
        <v>2</v>
      </c>
      <c r="F455" s="100">
        <v>38</v>
      </c>
      <c r="G455" s="15">
        <f t="shared" si="12"/>
        <v>19</v>
      </c>
      <c r="H455" s="15">
        <f t="shared" si="13"/>
        <v>19</v>
      </c>
    </row>
    <row r="456" spans="1:8" s="8" customFormat="1" ht="15.75" customHeight="1" x14ac:dyDescent="0.25">
      <c r="A456" s="13" t="s">
        <v>1251</v>
      </c>
      <c r="B456" s="41" t="s">
        <v>2101</v>
      </c>
      <c r="C456" s="107" t="s">
        <v>1073</v>
      </c>
      <c r="D456" s="13" t="s">
        <v>1061</v>
      </c>
      <c r="E456" s="112">
        <v>1</v>
      </c>
      <c r="F456" s="100">
        <v>36</v>
      </c>
      <c r="G456" s="15">
        <f t="shared" si="12"/>
        <v>18</v>
      </c>
      <c r="H456" s="15">
        <f t="shared" si="13"/>
        <v>18</v>
      </c>
    </row>
    <row r="457" spans="1:8" s="8" customFormat="1" ht="15.75" customHeight="1" x14ac:dyDescent="0.25">
      <c r="A457" s="13" t="s">
        <v>1252</v>
      </c>
      <c r="B457" s="41">
        <v>1126235</v>
      </c>
      <c r="C457" s="107" t="s">
        <v>2030</v>
      </c>
      <c r="D457" s="13" t="s">
        <v>1156</v>
      </c>
      <c r="E457" s="112">
        <v>1</v>
      </c>
      <c r="F457" s="100">
        <v>98</v>
      </c>
      <c r="G457" s="15">
        <f t="shared" si="12"/>
        <v>49</v>
      </c>
      <c r="H457" s="15">
        <f t="shared" si="13"/>
        <v>49</v>
      </c>
    </row>
    <row r="458" spans="1:8" s="8" customFormat="1" ht="18" customHeight="1" x14ac:dyDescent="0.25">
      <c r="A458" s="13" t="s">
        <v>1253</v>
      </c>
      <c r="B458" s="41">
        <v>1126236</v>
      </c>
      <c r="C458" s="107" t="s">
        <v>2030</v>
      </c>
      <c r="D458" s="13" t="s">
        <v>1156</v>
      </c>
      <c r="E458" s="112">
        <v>1</v>
      </c>
      <c r="F458" s="100">
        <v>98</v>
      </c>
      <c r="G458" s="15">
        <f t="shared" si="12"/>
        <v>49</v>
      </c>
      <c r="H458" s="15">
        <f t="shared" si="13"/>
        <v>49</v>
      </c>
    </row>
    <row r="459" spans="1:8" s="8" customFormat="1" ht="17.25" customHeight="1" x14ac:dyDescent="0.25">
      <c r="A459" s="13" t="s">
        <v>1254</v>
      </c>
      <c r="B459" s="41">
        <v>1126240</v>
      </c>
      <c r="C459" s="107" t="s">
        <v>2030</v>
      </c>
      <c r="D459" s="13" t="s">
        <v>1156</v>
      </c>
      <c r="E459" s="112">
        <v>1</v>
      </c>
      <c r="F459" s="100">
        <v>186</v>
      </c>
      <c r="G459" s="15">
        <f t="shared" si="12"/>
        <v>93</v>
      </c>
      <c r="H459" s="15">
        <f t="shared" si="13"/>
        <v>93</v>
      </c>
    </row>
    <row r="460" spans="1:8" s="8" customFormat="1" ht="18" customHeight="1" x14ac:dyDescent="0.25">
      <c r="A460" s="13" t="s">
        <v>1255</v>
      </c>
      <c r="B460" s="41">
        <v>1126776</v>
      </c>
      <c r="C460" s="107" t="s">
        <v>1074</v>
      </c>
      <c r="D460" s="13" t="s">
        <v>1156</v>
      </c>
      <c r="E460" s="112">
        <v>1</v>
      </c>
      <c r="F460" s="100">
        <v>130</v>
      </c>
      <c r="G460" s="15">
        <f t="shared" si="12"/>
        <v>65</v>
      </c>
      <c r="H460" s="15">
        <f t="shared" si="13"/>
        <v>65</v>
      </c>
    </row>
    <row r="461" spans="1:8" s="8" customFormat="1" ht="14.25" customHeight="1" x14ac:dyDescent="0.25">
      <c r="A461" s="13" t="s">
        <v>1256</v>
      </c>
      <c r="B461" s="41" t="s">
        <v>2102</v>
      </c>
      <c r="C461" s="107" t="s">
        <v>2403</v>
      </c>
      <c r="D461" s="13" t="s">
        <v>1156</v>
      </c>
      <c r="E461" s="112">
        <v>1</v>
      </c>
      <c r="F461" s="100">
        <v>538</v>
      </c>
      <c r="G461" s="15">
        <f t="shared" si="12"/>
        <v>269</v>
      </c>
      <c r="H461" s="15">
        <f t="shared" si="13"/>
        <v>269</v>
      </c>
    </row>
    <row r="462" spans="1:8" s="8" customFormat="1" ht="15.75" customHeight="1" x14ac:dyDescent="0.25">
      <c r="A462" s="13" t="s">
        <v>1257</v>
      </c>
      <c r="B462" s="41" t="s">
        <v>2103</v>
      </c>
      <c r="C462" s="107" t="s">
        <v>2403</v>
      </c>
      <c r="D462" s="13" t="s">
        <v>1156</v>
      </c>
      <c r="E462" s="112">
        <v>1</v>
      </c>
      <c r="F462" s="100">
        <v>538</v>
      </c>
      <c r="G462" s="15">
        <f t="shared" si="12"/>
        <v>269</v>
      </c>
      <c r="H462" s="15">
        <f t="shared" si="13"/>
        <v>269</v>
      </c>
    </row>
    <row r="463" spans="1:8" s="8" customFormat="1" ht="15.75" customHeight="1" x14ac:dyDescent="0.25">
      <c r="A463" s="13" t="s">
        <v>1258</v>
      </c>
      <c r="B463" s="41" t="s">
        <v>2104</v>
      </c>
      <c r="C463" s="107" t="s">
        <v>2403</v>
      </c>
      <c r="D463" s="13" t="s">
        <v>1156</v>
      </c>
      <c r="E463" s="112">
        <v>1</v>
      </c>
      <c r="F463" s="100">
        <v>538</v>
      </c>
      <c r="G463" s="15">
        <f t="shared" si="12"/>
        <v>269</v>
      </c>
      <c r="H463" s="15">
        <f t="shared" si="13"/>
        <v>269</v>
      </c>
    </row>
    <row r="464" spans="1:8" s="8" customFormat="1" ht="15" customHeight="1" x14ac:dyDescent="0.25">
      <c r="A464" s="13" t="s">
        <v>1259</v>
      </c>
      <c r="B464" s="41" t="s">
        <v>2105</v>
      </c>
      <c r="C464" s="107" t="s">
        <v>2403</v>
      </c>
      <c r="D464" s="13" t="s">
        <v>1156</v>
      </c>
      <c r="E464" s="112">
        <v>1</v>
      </c>
      <c r="F464" s="100">
        <v>538</v>
      </c>
      <c r="G464" s="15">
        <f t="shared" si="12"/>
        <v>269</v>
      </c>
      <c r="H464" s="15">
        <f t="shared" si="13"/>
        <v>269</v>
      </c>
    </row>
    <row r="465" spans="1:8" s="8" customFormat="1" ht="15" customHeight="1" x14ac:dyDescent="0.25">
      <c r="A465" s="13" t="s">
        <v>1260</v>
      </c>
      <c r="B465" s="41">
        <v>1126695</v>
      </c>
      <c r="C465" s="107" t="s">
        <v>1074</v>
      </c>
      <c r="D465" s="13" t="s">
        <v>1156</v>
      </c>
      <c r="E465" s="112">
        <v>1</v>
      </c>
      <c r="F465" s="100">
        <v>129</v>
      </c>
      <c r="G465" s="15">
        <f t="shared" si="12"/>
        <v>64.5</v>
      </c>
      <c r="H465" s="15">
        <f t="shared" si="13"/>
        <v>64.5</v>
      </c>
    </row>
    <row r="466" spans="1:8" s="8" customFormat="1" ht="15.75" customHeight="1" x14ac:dyDescent="0.25">
      <c r="A466" s="13" t="s">
        <v>1261</v>
      </c>
      <c r="B466" s="41">
        <v>1126648</v>
      </c>
      <c r="C466" s="107" t="s">
        <v>2152</v>
      </c>
      <c r="D466" s="13" t="s">
        <v>1061</v>
      </c>
      <c r="E466" s="112">
        <v>1</v>
      </c>
      <c r="F466" s="100">
        <v>154</v>
      </c>
      <c r="G466" s="15">
        <f t="shared" si="12"/>
        <v>77</v>
      </c>
      <c r="H466" s="15">
        <f t="shared" si="13"/>
        <v>77</v>
      </c>
    </row>
    <row r="467" spans="1:8" s="8" customFormat="1" ht="15.75" customHeight="1" x14ac:dyDescent="0.25">
      <c r="A467" s="13" t="s">
        <v>1262</v>
      </c>
      <c r="B467" s="41" t="s">
        <v>2106</v>
      </c>
      <c r="C467" s="67" t="s">
        <v>2153</v>
      </c>
      <c r="D467" s="13" t="s">
        <v>1156</v>
      </c>
      <c r="E467" s="113">
        <v>2</v>
      </c>
      <c r="F467" s="103">
        <v>2600</v>
      </c>
      <c r="G467" s="15">
        <f t="shared" si="12"/>
        <v>1300</v>
      </c>
      <c r="H467" s="15">
        <f t="shared" si="13"/>
        <v>1300</v>
      </c>
    </row>
    <row r="468" spans="1:8" s="8" customFormat="1" ht="15.75" customHeight="1" x14ac:dyDescent="0.25">
      <c r="A468" s="13" t="s">
        <v>1263</v>
      </c>
      <c r="B468" s="41">
        <v>1124573</v>
      </c>
      <c r="C468" s="107" t="s">
        <v>2031</v>
      </c>
      <c r="D468" s="13" t="s">
        <v>1156</v>
      </c>
      <c r="E468" s="112">
        <v>1</v>
      </c>
      <c r="F468" s="100">
        <v>243</v>
      </c>
      <c r="G468" s="15">
        <f t="shared" si="12"/>
        <v>121.5</v>
      </c>
      <c r="H468" s="15">
        <f t="shared" si="13"/>
        <v>121.5</v>
      </c>
    </row>
    <row r="469" spans="1:8" s="8" customFormat="1" ht="15.75" customHeight="1" x14ac:dyDescent="0.25">
      <c r="A469" s="13" t="s">
        <v>1264</v>
      </c>
      <c r="B469" s="41">
        <v>1126227</v>
      </c>
      <c r="C469" s="107" t="s">
        <v>2032</v>
      </c>
      <c r="D469" s="13" t="s">
        <v>1156</v>
      </c>
      <c r="E469" s="112">
        <v>1</v>
      </c>
      <c r="F469" s="100">
        <v>35</v>
      </c>
      <c r="G469" s="15">
        <f t="shared" si="12"/>
        <v>17.5</v>
      </c>
      <c r="H469" s="15">
        <f t="shared" si="13"/>
        <v>17.5</v>
      </c>
    </row>
    <row r="470" spans="1:8" s="8" customFormat="1" ht="16.5" customHeight="1" x14ac:dyDescent="0.25">
      <c r="A470" s="13" t="s">
        <v>1265</v>
      </c>
      <c r="B470" s="41" t="s">
        <v>2107</v>
      </c>
      <c r="C470" s="67" t="s">
        <v>2157</v>
      </c>
      <c r="D470" s="13" t="s">
        <v>1156</v>
      </c>
      <c r="E470" s="112">
        <v>1</v>
      </c>
      <c r="F470" s="100">
        <v>135</v>
      </c>
      <c r="G470" s="15">
        <f t="shared" si="12"/>
        <v>67.5</v>
      </c>
      <c r="H470" s="15">
        <f t="shared" si="13"/>
        <v>67.5</v>
      </c>
    </row>
    <row r="471" spans="1:8" s="8" customFormat="1" ht="18" customHeight="1" x14ac:dyDescent="0.25">
      <c r="A471" s="13" t="s">
        <v>1266</v>
      </c>
      <c r="B471" s="41">
        <v>1121093</v>
      </c>
      <c r="C471" s="107" t="s">
        <v>2033</v>
      </c>
      <c r="D471" s="13" t="s">
        <v>1156</v>
      </c>
      <c r="E471" s="112">
        <v>1</v>
      </c>
      <c r="F471" s="100">
        <v>6</v>
      </c>
      <c r="G471" s="15">
        <f t="shared" si="12"/>
        <v>3</v>
      </c>
      <c r="H471" s="15">
        <f t="shared" si="13"/>
        <v>3</v>
      </c>
    </row>
    <row r="472" spans="1:8" s="8" customFormat="1" ht="18" customHeight="1" x14ac:dyDescent="0.25">
      <c r="A472" s="13" t="s">
        <v>1267</v>
      </c>
      <c r="B472" s="41">
        <v>1121093</v>
      </c>
      <c r="C472" s="107" t="s">
        <v>2155</v>
      </c>
      <c r="D472" s="13" t="s">
        <v>1156</v>
      </c>
      <c r="E472" s="112">
        <v>1</v>
      </c>
      <c r="F472" s="100">
        <v>8</v>
      </c>
      <c r="G472" s="15">
        <f t="shared" si="12"/>
        <v>4</v>
      </c>
      <c r="H472" s="15">
        <f t="shared" si="13"/>
        <v>4</v>
      </c>
    </row>
    <row r="473" spans="1:8" s="8" customFormat="1" ht="15" customHeight="1" x14ac:dyDescent="0.25">
      <c r="A473" s="13" t="s">
        <v>1268</v>
      </c>
      <c r="B473" s="41">
        <v>11269108</v>
      </c>
      <c r="C473" s="107" t="s">
        <v>2156</v>
      </c>
      <c r="D473" s="13" t="s">
        <v>1156</v>
      </c>
      <c r="E473" s="112">
        <v>1</v>
      </c>
      <c r="F473" s="100">
        <v>850</v>
      </c>
      <c r="G473" s="15">
        <f t="shared" si="12"/>
        <v>425</v>
      </c>
      <c r="H473" s="15">
        <f t="shared" si="13"/>
        <v>425</v>
      </c>
    </row>
    <row r="474" spans="1:8" s="8" customFormat="1" ht="18" customHeight="1" x14ac:dyDescent="0.25">
      <c r="A474" s="13" t="s">
        <v>1269</v>
      </c>
      <c r="B474" s="41">
        <v>1126110</v>
      </c>
      <c r="C474" s="107" t="s">
        <v>1075</v>
      </c>
      <c r="D474" s="13" t="s">
        <v>1156</v>
      </c>
      <c r="E474" s="112">
        <v>2</v>
      </c>
      <c r="F474" s="100">
        <v>82</v>
      </c>
      <c r="G474" s="15">
        <f t="shared" si="12"/>
        <v>41</v>
      </c>
      <c r="H474" s="15">
        <f t="shared" si="13"/>
        <v>41</v>
      </c>
    </row>
    <row r="475" spans="1:8" s="8" customFormat="1" ht="14.25" customHeight="1" x14ac:dyDescent="0.25">
      <c r="A475" s="13" t="s">
        <v>1270</v>
      </c>
      <c r="B475" s="41">
        <v>1126575</v>
      </c>
      <c r="C475" s="107" t="s">
        <v>1075</v>
      </c>
      <c r="D475" s="13" t="s">
        <v>1156</v>
      </c>
      <c r="E475" s="112">
        <v>5</v>
      </c>
      <c r="F475" s="100">
        <v>110</v>
      </c>
      <c r="G475" s="15">
        <f t="shared" si="12"/>
        <v>55</v>
      </c>
      <c r="H475" s="15">
        <f t="shared" si="13"/>
        <v>55</v>
      </c>
    </row>
    <row r="476" spans="1:8" s="8" customFormat="1" ht="14.25" customHeight="1" x14ac:dyDescent="0.25">
      <c r="A476" s="13" t="s">
        <v>1271</v>
      </c>
      <c r="B476" s="41">
        <v>1127102</v>
      </c>
      <c r="C476" s="107" t="s">
        <v>715</v>
      </c>
      <c r="D476" s="13" t="s">
        <v>1156</v>
      </c>
      <c r="E476" s="112">
        <v>1</v>
      </c>
      <c r="F476" s="100">
        <v>61</v>
      </c>
      <c r="G476" s="15">
        <f t="shared" si="12"/>
        <v>30.5</v>
      </c>
      <c r="H476" s="15">
        <f t="shared" si="13"/>
        <v>30.5</v>
      </c>
    </row>
    <row r="477" spans="1:8" s="8" customFormat="1" ht="14.25" customHeight="1" x14ac:dyDescent="0.25">
      <c r="A477" s="13" t="s">
        <v>1272</v>
      </c>
      <c r="B477" s="41">
        <v>1127695</v>
      </c>
      <c r="C477" s="107" t="s">
        <v>2158</v>
      </c>
      <c r="D477" s="13" t="s">
        <v>1151</v>
      </c>
      <c r="E477" s="112">
        <v>1</v>
      </c>
      <c r="F477" s="100">
        <v>29</v>
      </c>
      <c r="G477" s="15">
        <f t="shared" si="12"/>
        <v>14.5</v>
      </c>
      <c r="H477" s="15">
        <f t="shared" si="13"/>
        <v>14.5</v>
      </c>
    </row>
    <row r="478" spans="1:8" s="8" customFormat="1" ht="14.25" customHeight="1" x14ac:dyDescent="0.25">
      <c r="A478" s="13" t="s">
        <v>1273</v>
      </c>
      <c r="B478" s="41">
        <v>1127932</v>
      </c>
      <c r="C478" s="107" t="s">
        <v>2159</v>
      </c>
      <c r="D478" s="13" t="s">
        <v>1151</v>
      </c>
      <c r="E478" s="112">
        <v>1</v>
      </c>
      <c r="F478" s="100">
        <v>440</v>
      </c>
      <c r="G478" s="15">
        <f t="shared" si="12"/>
        <v>220</v>
      </c>
      <c r="H478" s="15">
        <f t="shared" si="13"/>
        <v>220</v>
      </c>
    </row>
    <row r="479" spans="1:8" s="8" customFormat="1" ht="13.5" customHeight="1" x14ac:dyDescent="0.25">
      <c r="A479" s="13" t="s">
        <v>1274</v>
      </c>
      <c r="B479" s="41">
        <v>1127915</v>
      </c>
      <c r="C479" s="107" t="s">
        <v>2160</v>
      </c>
      <c r="D479" s="13" t="s">
        <v>1156</v>
      </c>
      <c r="E479" s="112">
        <v>2</v>
      </c>
      <c r="F479" s="100">
        <v>640</v>
      </c>
      <c r="G479" s="15">
        <f t="shared" si="12"/>
        <v>320</v>
      </c>
      <c r="H479" s="15">
        <f t="shared" si="13"/>
        <v>320</v>
      </c>
    </row>
    <row r="480" spans="1:8" s="8" customFormat="1" ht="14.25" customHeight="1" x14ac:dyDescent="0.25">
      <c r="A480" s="13" t="s">
        <v>1275</v>
      </c>
      <c r="B480" s="41">
        <v>1127568</v>
      </c>
      <c r="C480" s="107" t="s">
        <v>715</v>
      </c>
      <c r="D480" s="13" t="s">
        <v>1156</v>
      </c>
      <c r="E480" s="112">
        <v>1</v>
      </c>
      <c r="F480" s="100">
        <v>9</v>
      </c>
      <c r="G480" s="15">
        <f t="shared" si="12"/>
        <v>4.5</v>
      </c>
      <c r="H480" s="15">
        <f t="shared" si="13"/>
        <v>4.5</v>
      </c>
    </row>
    <row r="481" spans="1:8" s="8" customFormat="1" ht="14.25" customHeight="1" x14ac:dyDescent="0.25">
      <c r="A481" s="13" t="s">
        <v>1276</v>
      </c>
      <c r="B481" s="41">
        <v>1127564</v>
      </c>
      <c r="C481" s="107" t="s">
        <v>2034</v>
      </c>
      <c r="D481" s="13" t="s">
        <v>1156</v>
      </c>
      <c r="E481" s="112">
        <v>1</v>
      </c>
      <c r="F481" s="100">
        <v>91</v>
      </c>
      <c r="G481" s="15">
        <f t="shared" si="12"/>
        <v>45.5</v>
      </c>
      <c r="H481" s="15">
        <f t="shared" si="13"/>
        <v>45.5</v>
      </c>
    </row>
    <row r="482" spans="1:8" s="8" customFormat="1" ht="17.25" customHeight="1" x14ac:dyDescent="0.25">
      <c r="A482" s="13" t="s">
        <v>1277</v>
      </c>
      <c r="B482" s="41">
        <v>1126118</v>
      </c>
      <c r="C482" s="107" t="s">
        <v>2161</v>
      </c>
      <c r="D482" s="13" t="s">
        <v>1156</v>
      </c>
      <c r="E482" s="112">
        <v>5</v>
      </c>
      <c r="F482" s="100">
        <v>25</v>
      </c>
      <c r="G482" s="15">
        <f t="shared" si="12"/>
        <v>12.5</v>
      </c>
      <c r="H482" s="15">
        <f t="shared" si="13"/>
        <v>12.5</v>
      </c>
    </row>
    <row r="483" spans="1:8" s="8" customFormat="1" ht="14.25" customHeight="1" x14ac:dyDescent="0.25">
      <c r="A483" s="13" t="s">
        <v>1278</v>
      </c>
      <c r="B483" s="41">
        <v>1126115</v>
      </c>
      <c r="C483" s="107" t="s">
        <v>2162</v>
      </c>
      <c r="D483" s="13" t="s">
        <v>1156</v>
      </c>
      <c r="E483" s="112">
        <v>41</v>
      </c>
      <c r="F483" s="100">
        <v>5598</v>
      </c>
      <c r="G483" s="15">
        <f t="shared" si="12"/>
        <v>2799</v>
      </c>
      <c r="H483" s="15">
        <f t="shared" si="13"/>
        <v>2799</v>
      </c>
    </row>
    <row r="484" spans="1:8" s="8" customFormat="1" ht="13.5" customHeight="1" x14ac:dyDescent="0.25">
      <c r="A484" s="13" t="s">
        <v>1279</v>
      </c>
      <c r="B484" s="41">
        <v>1126623</v>
      </c>
      <c r="C484" s="107" t="s">
        <v>2163</v>
      </c>
      <c r="D484" s="13" t="s">
        <v>1156</v>
      </c>
      <c r="E484" s="112">
        <v>1</v>
      </c>
      <c r="F484" s="100">
        <v>20.5</v>
      </c>
      <c r="G484" s="15">
        <f t="shared" si="12"/>
        <v>10.25</v>
      </c>
      <c r="H484" s="15">
        <f t="shared" si="13"/>
        <v>10.25</v>
      </c>
    </row>
    <row r="485" spans="1:8" s="8" customFormat="1" ht="13.5" customHeight="1" x14ac:dyDescent="0.25">
      <c r="A485" s="13" t="s">
        <v>1280</v>
      </c>
      <c r="B485" s="41">
        <v>11269215</v>
      </c>
      <c r="C485" s="107" t="s">
        <v>2164</v>
      </c>
      <c r="D485" s="13" t="s">
        <v>1156</v>
      </c>
      <c r="E485" s="112">
        <v>3</v>
      </c>
      <c r="F485" s="100">
        <v>240.6</v>
      </c>
      <c r="G485" s="15">
        <f t="shared" si="12"/>
        <v>120.3</v>
      </c>
      <c r="H485" s="15">
        <f t="shared" si="13"/>
        <v>120.3</v>
      </c>
    </row>
    <row r="486" spans="1:8" s="8" customFormat="1" ht="15" customHeight="1" x14ac:dyDescent="0.25">
      <c r="A486" s="13" t="s">
        <v>1281</v>
      </c>
      <c r="B486" s="41">
        <v>11269216</v>
      </c>
      <c r="C486" s="107" t="s">
        <v>2164</v>
      </c>
      <c r="D486" s="13" t="s">
        <v>1156</v>
      </c>
      <c r="E486" s="112">
        <v>8</v>
      </c>
      <c r="F486" s="100">
        <v>640</v>
      </c>
      <c r="G486" s="15">
        <f t="shared" si="12"/>
        <v>320</v>
      </c>
      <c r="H486" s="15">
        <f t="shared" si="13"/>
        <v>320</v>
      </c>
    </row>
    <row r="487" spans="1:8" s="8" customFormat="1" ht="15.75" customHeight="1" x14ac:dyDescent="0.25">
      <c r="A487" s="13" t="s">
        <v>1282</v>
      </c>
      <c r="B487" s="41">
        <v>11269163</v>
      </c>
      <c r="C487" s="107" t="s">
        <v>2165</v>
      </c>
      <c r="D487" s="13" t="s">
        <v>1156</v>
      </c>
      <c r="E487" s="112">
        <v>1</v>
      </c>
      <c r="F487" s="100">
        <v>98</v>
      </c>
      <c r="G487" s="15">
        <f t="shared" si="12"/>
        <v>49</v>
      </c>
      <c r="H487" s="15">
        <f t="shared" si="13"/>
        <v>49</v>
      </c>
    </row>
    <row r="488" spans="1:8" s="8" customFormat="1" ht="15" customHeight="1" x14ac:dyDescent="0.25">
      <c r="A488" s="13" t="s">
        <v>1283</v>
      </c>
      <c r="B488" s="41">
        <v>11269164</v>
      </c>
      <c r="C488" s="107" t="s">
        <v>2165</v>
      </c>
      <c r="D488" s="13" t="s">
        <v>1156</v>
      </c>
      <c r="E488" s="112">
        <v>1</v>
      </c>
      <c r="F488" s="100">
        <v>130</v>
      </c>
      <c r="G488" s="15">
        <f t="shared" si="12"/>
        <v>65</v>
      </c>
      <c r="H488" s="15">
        <f t="shared" si="13"/>
        <v>65</v>
      </c>
    </row>
    <row r="489" spans="1:8" s="8" customFormat="1" ht="15.75" customHeight="1" x14ac:dyDescent="0.25">
      <c r="A489" s="13" t="s">
        <v>1284</v>
      </c>
      <c r="B489" s="41">
        <v>11269162</v>
      </c>
      <c r="C489" s="107" t="s">
        <v>77</v>
      </c>
      <c r="D489" s="13" t="s">
        <v>1156</v>
      </c>
      <c r="E489" s="112">
        <v>1</v>
      </c>
      <c r="F489" s="100">
        <v>145</v>
      </c>
      <c r="G489" s="15">
        <f t="shared" si="12"/>
        <v>72.5</v>
      </c>
      <c r="H489" s="15">
        <f t="shared" si="13"/>
        <v>72.5</v>
      </c>
    </row>
    <row r="490" spans="1:8" s="8" customFormat="1" ht="15.75" customHeight="1" x14ac:dyDescent="0.25">
      <c r="A490" s="13" t="s">
        <v>1285</v>
      </c>
      <c r="B490" s="41">
        <v>1124902</v>
      </c>
      <c r="C490" s="107" t="s">
        <v>2166</v>
      </c>
      <c r="D490" s="13" t="s">
        <v>1156</v>
      </c>
      <c r="E490" s="112">
        <v>3</v>
      </c>
      <c r="F490" s="100">
        <v>294</v>
      </c>
      <c r="G490" s="15">
        <f t="shared" si="12"/>
        <v>147</v>
      </c>
      <c r="H490" s="15">
        <f t="shared" si="13"/>
        <v>147</v>
      </c>
    </row>
    <row r="491" spans="1:8" s="8" customFormat="1" ht="15" customHeight="1" x14ac:dyDescent="0.25">
      <c r="A491" s="13" t="s">
        <v>1286</v>
      </c>
      <c r="B491" s="41">
        <v>1124903</v>
      </c>
      <c r="C491" s="107" t="s">
        <v>2166</v>
      </c>
      <c r="D491" s="13" t="s">
        <v>1156</v>
      </c>
      <c r="E491" s="112">
        <v>6</v>
      </c>
      <c r="F491" s="100">
        <v>570</v>
      </c>
      <c r="G491" s="15">
        <f t="shared" si="12"/>
        <v>285</v>
      </c>
      <c r="H491" s="15">
        <f t="shared" si="13"/>
        <v>285</v>
      </c>
    </row>
    <row r="492" spans="1:8" s="8" customFormat="1" ht="14.25" customHeight="1" x14ac:dyDescent="0.25">
      <c r="A492" s="13" t="s">
        <v>1287</v>
      </c>
      <c r="B492" s="41">
        <v>1123661</v>
      </c>
      <c r="C492" s="107" t="s">
        <v>2166</v>
      </c>
      <c r="D492" s="13" t="s">
        <v>1061</v>
      </c>
      <c r="E492" s="112">
        <v>9</v>
      </c>
      <c r="F492" s="100">
        <v>204</v>
      </c>
      <c r="G492" s="15">
        <f t="shared" si="12"/>
        <v>102</v>
      </c>
      <c r="H492" s="15">
        <f t="shared" si="13"/>
        <v>102</v>
      </c>
    </row>
    <row r="493" spans="1:8" s="8" customFormat="1" ht="16.5" customHeight="1" x14ac:dyDescent="0.25">
      <c r="A493" s="13" t="s">
        <v>1288</v>
      </c>
      <c r="B493" s="41">
        <v>1123662</v>
      </c>
      <c r="C493" s="107" t="s">
        <v>2166</v>
      </c>
      <c r="D493" s="13" t="s">
        <v>1156</v>
      </c>
      <c r="E493" s="112">
        <v>1</v>
      </c>
      <c r="F493" s="100">
        <v>57</v>
      </c>
      <c r="G493" s="15">
        <f t="shared" si="12"/>
        <v>28.5</v>
      </c>
      <c r="H493" s="15">
        <f t="shared" si="13"/>
        <v>28.5</v>
      </c>
    </row>
    <row r="494" spans="1:8" s="8" customFormat="1" ht="15" customHeight="1" x14ac:dyDescent="0.25">
      <c r="A494" s="13" t="s">
        <v>1289</v>
      </c>
      <c r="B494" s="41">
        <v>1123663</v>
      </c>
      <c r="C494" s="107" t="s">
        <v>2166</v>
      </c>
      <c r="D494" s="13" t="s">
        <v>1156</v>
      </c>
      <c r="E494" s="112">
        <v>2</v>
      </c>
      <c r="F494" s="100">
        <v>114</v>
      </c>
      <c r="G494" s="15">
        <f t="shared" si="12"/>
        <v>57</v>
      </c>
      <c r="H494" s="15">
        <f t="shared" si="13"/>
        <v>57</v>
      </c>
    </row>
    <row r="495" spans="1:8" s="8" customFormat="1" ht="15" customHeight="1" x14ac:dyDescent="0.25">
      <c r="A495" s="13" t="s">
        <v>1290</v>
      </c>
      <c r="B495" s="41">
        <v>1126801</v>
      </c>
      <c r="C495" s="107" t="s">
        <v>2167</v>
      </c>
      <c r="D495" s="13" t="s">
        <v>1156</v>
      </c>
      <c r="E495" s="112">
        <v>1</v>
      </c>
      <c r="F495" s="100">
        <v>111</v>
      </c>
      <c r="G495" s="15">
        <f t="shared" si="12"/>
        <v>55.5</v>
      </c>
      <c r="H495" s="15">
        <f t="shared" si="13"/>
        <v>55.5</v>
      </c>
    </row>
    <row r="496" spans="1:8" s="8" customFormat="1" ht="14.25" customHeight="1" x14ac:dyDescent="0.25">
      <c r="A496" s="13" t="s">
        <v>1291</v>
      </c>
      <c r="B496" s="41">
        <v>1126807</v>
      </c>
      <c r="C496" s="107" t="s">
        <v>2168</v>
      </c>
      <c r="D496" s="13" t="s">
        <v>1156</v>
      </c>
      <c r="E496" s="112">
        <v>1</v>
      </c>
      <c r="F496" s="100">
        <v>15</v>
      </c>
      <c r="G496" s="15">
        <f t="shared" ref="G496:G517" si="14">SUM(F496/2)</f>
        <v>7.5</v>
      </c>
      <c r="H496" s="15">
        <f t="shared" ref="H496:H559" si="15">F496-G496</f>
        <v>7.5</v>
      </c>
    </row>
    <row r="497" spans="1:8" s="8" customFormat="1" ht="15" customHeight="1" x14ac:dyDescent="0.25">
      <c r="A497" s="13" t="s">
        <v>1292</v>
      </c>
      <c r="B497" s="41">
        <v>1126695</v>
      </c>
      <c r="C497" s="107" t="s">
        <v>2169</v>
      </c>
      <c r="D497" s="13" t="s">
        <v>1152</v>
      </c>
      <c r="E497" s="112">
        <v>5</v>
      </c>
      <c r="F497" s="100">
        <v>282</v>
      </c>
      <c r="G497" s="15">
        <f t="shared" si="14"/>
        <v>141</v>
      </c>
      <c r="H497" s="15">
        <f t="shared" si="15"/>
        <v>141</v>
      </c>
    </row>
    <row r="498" spans="1:8" s="8" customFormat="1" ht="15" customHeight="1" x14ac:dyDescent="0.25">
      <c r="A498" s="13" t="s">
        <v>1293</v>
      </c>
      <c r="B498" s="41">
        <v>1126562</v>
      </c>
      <c r="C498" s="107" t="s">
        <v>2170</v>
      </c>
      <c r="D498" s="13" t="s">
        <v>1153</v>
      </c>
      <c r="E498" s="112">
        <v>1</v>
      </c>
      <c r="F498" s="100">
        <v>27</v>
      </c>
      <c r="G498" s="15">
        <f t="shared" si="14"/>
        <v>13.5</v>
      </c>
      <c r="H498" s="15">
        <f t="shared" si="15"/>
        <v>13.5</v>
      </c>
    </row>
    <row r="499" spans="1:8" s="8" customFormat="1" ht="15.75" customHeight="1" x14ac:dyDescent="0.25">
      <c r="A499" s="13" t="s">
        <v>1294</v>
      </c>
      <c r="B499" s="41">
        <v>1126615</v>
      </c>
      <c r="C499" s="107" t="s">
        <v>2171</v>
      </c>
      <c r="D499" s="13" t="s">
        <v>1153</v>
      </c>
      <c r="E499" s="112">
        <v>4</v>
      </c>
      <c r="F499" s="100">
        <v>40</v>
      </c>
      <c r="G499" s="15">
        <f t="shared" si="14"/>
        <v>20</v>
      </c>
      <c r="H499" s="15">
        <f t="shared" si="15"/>
        <v>20</v>
      </c>
    </row>
    <row r="500" spans="1:8" s="8" customFormat="1" ht="15.75" customHeight="1" x14ac:dyDescent="0.25">
      <c r="A500" s="13" t="s">
        <v>1295</v>
      </c>
      <c r="B500" s="41">
        <v>1126564</v>
      </c>
      <c r="C500" s="107" t="s">
        <v>2171</v>
      </c>
      <c r="D500" s="13" t="s">
        <v>1153</v>
      </c>
      <c r="E500" s="112">
        <v>15</v>
      </c>
      <c r="F500" s="100">
        <v>184.76</v>
      </c>
      <c r="G500" s="15">
        <f t="shared" si="14"/>
        <v>92.38</v>
      </c>
      <c r="H500" s="15">
        <f t="shared" si="15"/>
        <v>92.38</v>
      </c>
    </row>
    <row r="501" spans="1:8" s="8" customFormat="1" ht="15.75" customHeight="1" x14ac:dyDescent="0.25">
      <c r="A501" s="13" t="s">
        <v>1296</v>
      </c>
      <c r="B501" s="41">
        <v>1126587</v>
      </c>
      <c r="C501" s="107" t="s">
        <v>712</v>
      </c>
      <c r="D501" s="13" t="s">
        <v>1153</v>
      </c>
      <c r="E501" s="112">
        <v>19</v>
      </c>
      <c r="F501" s="100">
        <v>413.68</v>
      </c>
      <c r="G501" s="15">
        <f t="shared" si="14"/>
        <v>206.84</v>
      </c>
      <c r="H501" s="15">
        <f t="shared" si="15"/>
        <v>206.84</v>
      </c>
    </row>
    <row r="502" spans="1:8" s="8" customFormat="1" ht="15.75" customHeight="1" x14ac:dyDescent="0.25">
      <c r="A502" s="13" t="s">
        <v>1297</v>
      </c>
      <c r="B502" s="41">
        <v>1123593</v>
      </c>
      <c r="C502" s="107" t="s">
        <v>2035</v>
      </c>
      <c r="D502" s="13" t="s">
        <v>1153</v>
      </c>
      <c r="E502" s="112">
        <v>7</v>
      </c>
      <c r="F502" s="100">
        <v>112</v>
      </c>
      <c r="G502" s="15">
        <f t="shared" si="14"/>
        <v>56</v>
      </c>
      <c r="H502" s="15">
        <f t="shared" si="15"/>
        <v>56</v>
      </c>
    </row>
    <row r="503" spans="1:8" s="8" customFormat="1" ht="14.25" customHeight="1" x14ac:dyDescent="0.25">
      <c r="A503" s="13" t="s">
        <v>1298</v>
      </c>
      <c r="B503" s="41">
        <v>1123594</v>
      </c>
      <c r="C503" s="107" t="s">
        <v>2172</v>
      </c>
      <c r="D503" s="13" t="s">
        <v>1061</v>
      </c>
      <c r="E503" s="112">
        <v>9</v>
      </c>
      <c r="F503" s="100">
        <v>234</v>
      </c>
      <c r="G503" s="15">
        <f t="shared" si="14"/>
        <v>117</v>
      </c>
      <c r="H503" s="15">
        <f t="shared" si="15"/>
        <v>117</v>
      </c>
    </row>
    <row r="504" spans="1:8" s="8" customFormat="1" ht="14.25" customHeight="1" x14ac:dyDescent="0.25">
      <c r="A504" s="13" t="s">
        <v>1299</v>
      </c>
      <c r="B504" s="41">
        <v>1126589</v>
      </c>
      <c r="C504" s="107" t="s">
        <v>1155</v>
      </c>
      <c r="D504" s="13" t="s">
        <v>1156</v>
      </c>
      <c r="E504" s="112">
        <v>6</v>
      </c>
      <c r="F504" s="100">
        <v>107.26</v>
      </c>
      <c r="G504" s="15">
        <f t="shared" si="14"/>
        <v>53.63</v>
      </c>
      <c r="H504" s="15">
        <f t="shared" si="15"/>
        <v>53.63</v>
      </c>
    </row>
    <row r="505" spans="1:8" s="8" customFormat="1" ht="15" customHeight="1" x14ac:dyDescent="0.25">
      <c r="A505" s="13" t="s">
        <v>1300</v>
      </c>
      <c r="B505" s="41">
        <v>1126576</v>
      </c>
      <c r="C505" s="107" t="s">
        <v>2036</v>
      </c>
      <c r="D505" s="13" t="s">
        <v>1156</v>
      </c>
      <c r="E505" s="112">
        <v>1</v>
      </c>
      <c r="F505" s="100">
        <v>167</v>
      </c>
      <c r="G505" s="15">
        <f t="shared" si="14"/>
        <v>83.5</v>
      </c>
      <c r="H505" s="15">
        <f t="shared" si="15"/>
        <v>83.5</v>
      </c>
    </row>
    <row r="506" spans="1:8" s="8" customFormat="1" ht="15.75" customHeight="1" x14ac:dyDescent="0.25">
      <c r="A506" s="13" t="s">
        <v>1301</v>
      </c>
      <c r="B506" s="41">
        <v>1127635</v>
      </c>
      <c r="C506" s="107" t="s">
        <v>2037</v>
      </c>
      <c r="D506" s="13" t="s">
        <v>1061</v>
      </c>
      <c r="E506" s="112">
        <v>1</v>
      </c>
      <c r="F506" s="100">
        <v>19</v>
      </c>
      <c r="G506" s="15">
        <f t="shared" si="14"/>
        <v>9.5</v>
      </c>
      <c r="H506" s="15">
        <f t="shared" si="15"/>
        <v>9.5</v>
      </c>
    </row>
    <row r="507" spans="1:8" s="8" customFormat="1" ht="15.75" customHeight="1" x14ac:dyDescent="0.25">
      <c r="A507" s="13" t="s">
        <v>1302</v>
      </c>
      <c r="B507" s="41">
        <v>1126086</v>
      </c>
      <c r="C507" s="107" t="s">
        <v>2037</v>
      </c>
      <c r="D507" s="13" t="s">
        <v>1156</v>
      </c>
      <c r="E507" s="62">
        <v>1</v>
      </c>
      <c r="F507" s="103">
        <v>125</v>
      </c>
      <c r="G507" s="15">
        <f t="shared" si="14"/>
        <v>62.5</v>
      </c>
      <c r="H507" s="15">
        <f t="shared" si="15"/>
        <v>62.5</v>
      </c>
    </row>
    <row r="508" spans="1:8" s="8" customFormat="1" ht="15.75" customHeight="1" x14ac:dyDescent="0.25">
      <c r="A508" s="13" t="s">
        <v>1303</v>
      </c>
      <c r="B508" s="41">
        <v>1126889</v>
      </c>
      <c r="C508" s="107" t="s">
        <v>2173</v>
      </c>
      <c r="D508" s="13" t="s">
        <v>1156</v>
      </c>
      <c r="E508" s="62">
        <v>1</v>
      </c>
      <c r="F508" s="103">
        <v>125</v>
      </c>
      <c r="G508" s="15">
        <f t="shared" si="14"/>
        <v>62.5</v>
      </c>
      <c r="H508" s="15">
        <f t="shared" si="15"/>
        <v>62.5</v>
      </c>
    </row>
    <row r="509" spans="1:8" s="8" customFormat="1" ht="15.75" customHeight="1" x14ac:dyDescent="0.25">
      <c r="A509" s="13" t="s">
        <v>1304</v>
      </c>
      <c r="B509" s="41">
        <v>1126244</v>
      </c>
      <c r="C509" s="107" t="s">
        <v>506</v>
      </c>
      <c r="D509" s="13" t="s">
        <v>1156</v>
      </c>
      <c r="E509" s="112">
        <v>1</v>
      </c>
      <c r="F509" s="100">
        <v>30</v>
      </c>
      <c r="G509" s="15">
        <f t="shared" si="14"/>
        <v>15</v>
      </c>
      <c r="H509" s="15">
        <f t="shared" si="15"/>
        <v>15</v>
      </c>
    </row>
    <row r="510" spans="1:8" s="8" customFormat="1" ht="15" customHeight="1" x14ac:dyDescent="0.25">
      <c r="A510" s="13" t="s">
        <v>1305</v>
      </c>
      <c r="B510" s="41">
        <v>1126592</v>
      </c>
      <c r="C510" s="107" t="s">
        <v>506</v>
      </c>
      <c r="D510" s="13" t="s">
        <v>1156</v>
      </c>
      <c r="E510" s="112">
        <v>1</v>
      </c>
      <c r="F510" s="100">
        <v>3</v>
      </c>
      <c r="G510" s="15">
        <f t="shared" si="14"/>
        <v>1.5</v>
      </c>
      <c r="H510" s="15">
        <f t="shared" si="15"/>
        <v>1.5</v>
      </c>
    </row>
    <row r="511" spans="1:8" s="8" customFormat="1" ht="15.75" customHeight="1" x14ac:dyDescent="0.25">
      <c r="A511" s="13" t="s">
        <v>1306</v>
      </c>
      <c r="B511" s="41">
        <v>1126692</v>
      </c>
      <c r="C511" s="107" t="s">
        <v>2174</v>
      </c>
      <c r="D511" s="13" t="s">
        <v>1156</v>
      </c>
      <c r="E511" s="112">
        <v>1</v>
      </c>
      <c r="F511" s="100">
        <v>250</v>
      </c>
      <c r="G511" s="15">
        <f t="shared" si="14"/>
        <v>125</v>
      </c>
      <c r="H511" s="15">
        <f t="shared" si="15"/>
        <v>125</v>
      </c>
    </row>
    <row r="512" spans="1:8" s="8" customFormat="1" ht="15.75" customHeight="1" x14ac:dyDescent="0.25">
      <c r="A512" s="13" t="s">
        <v>1307</v>
      </c>
      <c r="B512" s="41">
        <v>1126646</v>
      </c>
      <c r="C512" s="107" t="s">
        <v>2038</v>
      </c>
      <c r="D512" s="13" t="s">
        <v>1156</v>
      </c>
      <c r="E512" s="112">
        <v>1</v>
      </c>
      <c r="F512" s="100">
        <v>270</v>
      </c>
      <c r="G512" s="15">
        <f t="shared" si="14"/>
        <v>135</v>
      </c>
      <c r="H512" s="15">
        <f t="shared" si="15"/>
        <v>135</v>
      </c>
    </row>
    <row r="513" spans="1:8" s="8" customFormat="1" ht="15.75" customHeight="1" x14ac:dyDescent="0.25">
      <c r="A513" s="13" t="s">
        <v>1308</v>
      </c>
      <c r="B513" s="41">
        <v>1126647</v>
      </c>
      <c r="C513" s="107" t="s">
        <v>2038</v>
      </c>
      <c r="D513" s="13" t="s">
        <v>1156</v>
      </c>
      <c r="E513" s="112">
        <v>1</v>
      </c>
      <c r="F513" s="100">
        <v>345</v>
      </c>
      <c r="G513" s="15">
        <f t="shared" si="14"/>
        <v>172.5</v>
      </c>
      <c r="H513" s="15">
        <f t="shared" si="15"/>
        <v>172.5</v>
      </c>
    </row>
    <row r="514" spans="1:8" s="8" customFormat="1" ht="15.75" customHeight="1" x14ac:dyDescent="0.25">
      <c r="A514" s="13" t="s">
        <v>1309</v>
      </c>
      <c r="B514" s="41">
        <v>1126630</v>
      </c>
      <c r="C514" s="107" t="s">
        <v>2039</v>
      </c>
      <c r="D514" s="13" t="s">
        <v>1156</v>
      </c>
      <c r="E514" s="112">
        <v>1</v>
      </c>
      <c r="F514" s="100">
        <v>60</v>
      </c>
      <c r="G514" s="15">
        <f t="shared" si="14"/>
        <v>30</v>
      </c>
      <c r="H514" s="15">
        <f t="shared" si="15"/>
        <v>30</v>
      </c>
    </row>
    <row r="515" spans="1:8" s="8" customFormat="1" ht="15.75" customHeight="1" x14ac:dyDescent="0.25">
      <c r="A515" s="13" t="s">
        <v>1310</v>
      </c>
      <c r="B515" s="41">
        <v>1126290</v>
      </c>
      <c r="C515" s="67" t="s">
        <v>2404</v>
      </c>
      <c r="D515" s="13" t="s">
        <v>1156</v>
      </c>
      <c r="E515" s="112">
        <v>1</v>
      </c>
      <c r="F515" s="100">
        <v>128</v>
      </c>
      <c r="G515" s="15">
        <f t="shared" si="14"/>
        <v>64</v>
      </c>
      <c r="H515" s="15">
        <f t="shared" si="15"/>
        <v>64</v>
      </c>
    </row>
    <row r="516" spans="1:8" s="8" customFormat="1" ht="16.5" customHeight="1" x14ac:dyDescent="0.25">
      <c r="A516" s="13" t="s">
        <v>1311</v>
      </c>
      <c r="B516" s="41">
        <v>1124248</v>
      </c>
      <c r="C516" s="107" t="s">
        <v>868</v>
      </c>
      <c r="D516" s="13" t="s">
        <v>1156</v>
      </c>
      <c r="E516" s="112">
        <v>1</v>
      </c>
      <c r="F516" s="100">
        <v>70</v>
      </c>
      <c r="G516" s="15">
        <f t="shared" si="14"/>
        <v>35</v>
      </c>
      <c r="H516" s="15">
        <f t="shared" si="15"/>
        <v>35</v>
      </c>
    </row>
    <row r="517" spans="1:8" s="8" customFormat="1" ht="16.5" customHeight="1" x14ac:dyDescent="0.25">
      <c r="A517" s="13" t="s">
        <v>1312</v>
      </c>
      <c r="B517" s="41">
        <v>1126637</v>
      </c>
      <c r="C517" s="107" t="s">
        <v>714</v>
      </c>
      <c r="D517" s="13" t="s">
        <v>1156</v>
      </c>
      <c r="E517" s="112">
        <v>2</v>
      </c>
      <c r="F517" s="100">
        <v>69</v>
      </c>
      <c r="G517" s="15">
        <f t="shared" si="14"/>
        <v>34.5</v>
      </c>
      <c r="H517" s="15">
        <f t="shared" si="15"/>
        <v>34.5</v>
      </c>
    </row>
    <row r="518" spans="1:8" s="8" customFormat="1" ht="15.75" customHeight="1" x14ac:dyDescent="0.25">
      <c r="A518" s="13" t="s">
        <v>1313</v>
      </c>
      <c r="B518" s="41">
        <v>1126587</v>
      </c>
      <c r="C518" s="107" t="s">
        <v>2175</v>
      </c>
      <c r="D518" s="13" t="s">
        <v>1156</v>
      </c>
      <c r="E518" s="112">
        <v>1</v>
      </c>
      <c r="F518" s="100">
        <v>16</v>
      </c>
      <c r="G518" s="15">
        <f t="shared" ref="G518:G558" si="16">F518/2</f>
        <v>8</v>
      </c>
      <c r="H518" s="15">
        <f t="shared" si="15"/>
        <v>8</v>
      </c>
    </row>
    <row r="519" spans="1:8" s="8" customFormat="1" ht="15.75" customHeight="1" x14ac:dyDescent="0.25">
      <c r="A519" s="13" t="s">
        <v>1314</v>
      </c>
      <c r="B519" s="41">
        <v>1126100</v>
      </c>
      <c r="C519" s="107" t="s">
        <v>2040</v>
      </c>
      <c r="D519" s="13" t="s">
        <v>1156</v>
      </c>
      <c r="E519" s="112">
        <v>1</v>
      </c>
      <c r="F519" s="100">
        <v>950</v>
      </c>
      <c r="G519" s="15">
        <f t="shared" si="16"/>
        <v>475</v>
      </c>
      <c r="H519" s="15">
        <f t="shared" si="15"/>
        <v>475</v>
      </c>
    </row>
    <row r="520" spans="1:8" s="8" customFormat="1" ht="13.5" customHeight="1" x14ac:dyDescent="0.25">
      <c r="A520" s="13" t="s">
        <v>1315</v>
      </c>
      <c r="B520" s="41">
        <v>1126425</v>
      </c>
      <c r="C520" s="107" t="s">
        <v>2041</v>
      </c>
      <c r="D520" s="13" t="s">
        <v>1156</v>
      </c>
      <c r="E520" s="112">
        <v>1</v>
      </c>
      <c r="F520" s="100">
        <v>45</v>
      </c>
      <c r="G520" s="15">
        <f t="shared" si="16"/>
        <v>22.5</v>
      </c>
      <c r="H520" s="15">
        <f t="shared" si="15"/>
        <v>22.5</v>
      </c>
    </row>
    <row r="521" spans="1:8" s="8" customFormat="1" ht="15" customHeight="1" x14ac:dyDescent="0.25">
      <c r="A521" s="13" t="s">
        <v>1316</v>
      </c>
      <c r="B521" s="41">
        <v>1126626</v>
      </c>
      <c r="C521" s="107" t="s">
        <v>2042</v>
      </c>
      <c r="D521" s="13" t="s">
        <v>1156</v>
      </c>
      <c r="E521" s="112">
        <v>1</v>
      </c>
      <c r="F521" s="100">
        <v>35</v>
      </c>
      <c r="G521" s="15">
        <f t="shared" si="16"/>
        <v>17.5</v>
      </c>
      <c r="H521" s="15">
        <f t="shared" si="15"/>
        <v>17.5</v>
      </c>
    </row>
    <row r="522" spans="1:8" s="8" customFormat="1" ht="16.5" customHeight="1" x14ac:dyDescent="0.25">
      <c r="A522" s="13" t="s">
        <v>1317</v>
      </c>
      <c r="B522" s="41">
        <v>1126114</v>
      </c>
      <c r="C522" s="107" t="s">
        <v>2043</v>
      </c>
      <c r="D522" s="13" t="s">
        <v>1156</v>
      </c>
      <c r="E522" s="112">
        <v>3</v>
      </c>
      <c r="F522" s="100">
        <v>75</v>
      </c>
      <c r="G522" s="15">
        <f t="shared" si="16"/>
        <v>37.5</v>
      </c>
      <c r="H522" s="15">
        <f t="shared" si="15"/>
        <v>37.5</v>
      </c>
    </row>
    <row r="523" spans="1:8" s="8" customFormat="1" ht="15.75" customHeight="1" x14ac:dyDescent="0.25">
      <c r="A523" s="13" t="s">
        <v>1318</v>
      </c>
      <c r="B523" s="41">
        <v>1126121</v>
      </c>
      <c r="C523" s="107" t="s">
        <v>2049</v>
      </c>
      <c r="D523" s="13" t="s">
        <v>1156</v>
      </c>
      <c r="E523" s="112">
        <v>1</v>
      </c>
      <c r="F523" s="100">
        <v>27.5</v>
      </c>
      <c r="G523" s="15">
        <f t="shared" si="16"/>
        <v>13.75</v>
      </c>
      <c r="H523" s="15">
        <f t="shared" si="15"/>
        <v>13.75</v>
      </c>
    </row>
    <row r="524" spans="1:8" s="8" customFormat="1" ht="15" customHeight="1" x14ac:dyDescent="0.25">
      <c r="A524" s="13" t="s">
        <v>1319</v>
      </c>
      <c r="B524" s="41">
        <v>1126044</v>
      </c>
      <c r="C524" s="107" t="s">
        <v>2176</v>
      </c>
      <c r="D524" s="13" t="s">
        <v>1156</v>
      </c>
      <c r="E524" s="62">
        <v>2</v>
      </c>
      <c r="F524" s="103">
        <v>270</v>
      </c>
      <c r="G524" s="15">
        <f t="shared" si="16"/>
        <v>135</v>
      </c>
      <c r="H524" s="15">
        <f t="shared" si="15"/>
        <v>135</v>
      </c>
    </row>
    <row r="525" spans="1:8" s="8" customFormat="1" ht="15.75" customHeight="1" x14ac:dyDescent="0.25">
      <c r="A525" s="13" t="s">
        <v>1320</v>
      </c>
      <c r="B525" s="41">
        <v>1126093</v>
      </c>
      <c r="C525" s="107" t="s">
        <v>2177</v>
      </c>
      <c r="D525" s="13" t="s">
        <v>1156</v>
      </c>
      <c r="E525" s="62">
        <v>2</v>
      </c>
      <c r="F525" s="103">
        <v>35</v>
      </c>
      <c r="G525" s="15">
        <f t="shared" si="16"/>
        <v>17.5</v>
      </c>
      <c r="H525" s="15">
        <f t="shared" si="15"/>
        <v>17.5</v>
      </c>
    </row>
    <row r="526" spans="1:8" s="8" customFormat="1" ht="15.75" customHeight="1" x14ac:dyDescent="0.25">
      <c r="A526" s="13" t="s">
        <v>1321</v>
      </c>
      <c r="B526" s="41">
        <v>1126043</v>
      </c>
      <c r="C526" s="107" t="s">
        <v>2178</v>
      </c>
      <c r="D526" s="13" t="s">
        <v>1156</v>
      </c>
      <c r="E526" s="62">
        <v>1</v>
      </c>
      <c r="F526" s="103">
        <v>550</v>
      </c>
      <c r="G526" s="15">
        <f t="shared" si="16"/>
        <v>275</v>
      </c>
      <c r="H526" s="15">
        <f t="shared" si="15"/>
        <v>275</v>
      </c>
    </row>
    <row r="527" spans="1:8" s="8" customFormat="1" ht="15.75" customHeight="1" x14ac:dyDescent="0.25">
      <c r="A527" s="13" t="s">
        <v>1322</v>
      </c>
      <c r="B527" s="41">
        <v>1126045</v>
      </c>
      <c r="C527" s="107" t="s">
        <v>2044</v>
      </c>
      <c r="D527" s="13" t="s">
        <v>1156</v>
      </c>
      <c r="E527" s="62">
        <v>4</v>
      </c>
      <c r="F527" s="103">
        <v>886.5</v>
      </c>
      <c r="G527" s="15">
        <f t="shared" si="16"/>
        <v>443.25</v>
      </c>
      <c r="H527" s="15">
        <f t="shared" si="15"/>
        <v>443.25</v>
      </c>
    </row>
    <row r="528" spans="1:8" s="8" customFormat="1" ht="15" customHeight="1" x14ac:dyDescent="0.25">
      <c r="A528" s="13" t="s">
        <v>1323</v>
      </c>
      <c r="B528" s="41">
        <v>1126122</v>
      </c>
      <c r="C528" s="107" t="s">
        <v>2045</v>
      </c>
      <c r="D528" s="13" t="s">
        <v>1156</v>
      </c>
      <c r="E528" s="112">
        <v>1</v>
      </c>
      <c r="F528" s="100">
        <v>25</v>
      </c>
      <c r="G528" s="15">
        <f t="shared" si="16"/>
        <v>12.5</v>
      </c>
      <c r="H528" s="15">
        <f t="shared" si="15"/>
        <v>12.5</v>
      </c>
    </row>
    <row r="529" spans="1:8" s="8" customFormat="1" ht="14.25" customHeight="1" x14ac:dyDescent="0.25">
      <c r="A529" s="13" t="s">
        <v>1324</v>
      </c>
      <c r="B529" s="41" t="s">
        <v>2108</v>
      </c>
      <c r="C529" s="107" t="s">
        <v>2046</v>
      </c>
      <c r="D529" s="13" t="s">
        <v>1156</v>
      </c>
      <c r="E529" s="112">
        <v>1</v>
      </c>
      <c r="F529" s="100">
        <v>45</v>
      </c>
      <c r="G529" s="15">
        <f t="shared" si="16"/>
        <v>22.5</v>
      </c>
      <c r="H529" s="15">
        <f t="shared" si="15"/>
        <v>22.5</v>
      </c>
    </row>
    <row r="530" spans="1:8" s="8" customFormat="1" ht="14.25" customHeight="1" x14ac:dyDescent="0.25">
      <c r="A530" s="13" t="s">
        <v>1325</v>
      </c>
      <c r="B530" s="41">
        <v>1126683</v>
      </c>
      <c r="C530" s="107" t="s">
        <v>2179</v>
      </c>
      <c r="D530" s="13" t="s">
        <v>1061</v>
      </c>
      <c r="E530" s="112">
        <v>5</v>
      </c>
      <c r="F530" s="100">
        <v>33.35</v>
      </c>
      <c r="G530" s="15">
        <f t="shared" si="16"/>
        <v>16.675000000000001</v>
      </c>
      <c r="H530" s="15">
        <f t="shared" si="15"/>
        <v>16.675000000000001</v>
      </c>
    </row>
    <row r="531" spans="1:8" s="8" customFormat="1" ht="15" customHeight="1" x14ac:dyDescent="0.25">
      <c r="A531" s="13" t="s">
        <v>1326</v>
      </c>
      <c r="B531" s="41">
        <v>1126640</v>
      </c>
      <c r="C531" s="107" t="s">
        <v>2047</v>
      </c>
      <c r="D531" s="13" t="s">
        <v>1156</v>
      </c>
      <c r="E531" s="112">
        <v>2</v>
      </c>
      <c r="F531" s="100">
        <v>8</v>
      </c>
      <c r="G531" s="15">
        <f t="shared" si="16"/>
        <v>4</v>
      </c>
      <c r="H531" s="15">
        <f t="shared" si="15"/>
        <v>4</v>
      </c>
    </row>
    <row r="532" spans="1:8" s="8" customFormat="1" ht="13.5" customHeight="1" x14ac:dyDescent="0.25">
      <c r="A532" s="13" t="s">
        <v>1327</v>
      </c>
      <c r="B532" s="41">
        <v>1126669</v>
      </c>
      <c r="C532" s="107" t="s">
        <v>159</v>
      </c>
      <c r="D532" s="13" t="s">
        <v>1156</v>
      </c>
      <c r="E532" s="112">
        <v>2</v>
      </c>
      <c r="F532" s="100">
        <v>145</v>
      </c>
      <c r="G532" s="15">
        <f t="shared" si="16"/>
        <v>72.5</v>
      </c>
      <c r="H532" s="15">
        <f t="shared" si="15"/>
        <v>72.5</v>
      </c>
    </row>
    <row r="533" spans="1:8" s="8" customFormat="1" ht="14.25" customHeight="1" x14ac:dyDescent="0.25">
      <c r="A533" s="13" t="s">
        <v>1328</v>
      </c>
      <c r="B533" s="41">
        <v>1126696</v>
      </c>
      <c r="C533" s="107" t="s">
        <v>2048</v>
      </c>
      <c r="D533" s="13" t="s">
        <v>1156</v>
      </c>
      <c r="E533" s="112">
        <v>1</v>
      </c>
      <c r="F533" s="100">
        <v>295</v>
      </c>
      <c r="G533" s="15">
        <f t="shared" si="16"/>
        <v>147.5</v>
      </c>
      <c r="H533" s="15">
        <f t="shared" si="15"/>
        <v>147.5</v>
      </c>
    </row>
    <row r="534" spans="1:8" s="8" customFormat="1" ht="15" customHeight="1" x14ac:dyDescent="0.25">
      <c r="A534" s="13" t="s">
        <v>1329</v>
      </c>
      <c r="B534" s="41">
        <v>1126297</v>
      </c>
      <c r="C534" s="67" t="s">
        <v>2180</v>
      </c>
      <c r="D534" s="13" t="s">
        <v>1156</v>
      </c>
      <c r="E534" s="112">
        <v>1</v>
      </c>
      <c r="F534" s="100">
        <v>55</v>
      </c>
      <c r="G534" s="15">
        <f t="shared" si="16"/>
        <v>27.5</v>
      </c>
      <c r="H534" s="15">
        <f t="shared" si="15"/>
        <v>27.5</v>
      </c>
    </row>
    <row r="535" spans="1:8" s="8" customFormat="1" ht="14.25" customHeight="1" x14ac:dyDescent="0.25">
      <c r="A535" s="13" t="s">
        <v>1330</v>
      </c>
      <c r="B535" s="41">
        <v>11269179</v>
      </c>
      <c r="C535" s="107" t="s">
        <v>2405</v>
      </c>
      <c r="D535" s="13" t="s">
        <v>1156</v>
      </c>
      <c r="E535" s="112">
        <v>1</v>
      </c>
      <c r="F535" s="100">
        <v>360</v>
      </c>
      <c r="G535" s="15">
        <f t="shared" si="16"/>
        <v>180</v>
      </c>
      <c r="H535" s="15">
        <f t="shared" si="15"/>
        <v>180</v>
      </c>
    </row>
    <row r="536" spans="1:8" s="8" customFormat="1" ht="14.25" customHeight="1" x14ac:dyDescent="0.25">
      <c r="A536" s="13" t="s">
        <v>1331</v>
      </c>
      <c r="B536" s="41">
        <v>11269180</v>
      </c>
      <c r="C536" s="107" t="s">
        <v>2879</v>
      </c>
      <c r="D536" s="13" t="s">
        <v>1156</v>
      </c>
      <c r="E536" s="112">
        <v>1</v>
      </c>
      <c r="F536" s="100">
        <v>360</v>
      </c>
      <c r="G536" s="15">
        <f t="shared" si="16"/>
        <v>180</v>
      </c>
      <c r="H536" s="15">
        <f t="shared" si="15"/>
        <v>180</v>
      </c>
    </row>
    <row r="537" spans="1:8" s="8" customFormat="1" ht="15.75" customHeight="1" x14ac:dyDescent="0.25">
      <c r="A537" s="13" t="s">
        <v>1332</v>
      </c>
      <c r="B537" s="41">
        <v>11269181</v>
      </c>
      <c r="C537" s="107" t="s">
        <v>2406</v>
      </c>
      <c r="D537" s="13" t="s">
        <v>1156</v>
      </c>
      <c r="E537" s="112">
        <v>1</v>
      </c>
      <c r="F537" s="100">
        <v>360</v>
      </c>
      <c r="G537" s="15">
        <f t="shared" si="16"/>
        <v>180</v>
      </c>
      <c r="H537" s="15">
        <f t="shared" si="15"/>
        <v>180</v>
      </c>
    </row>
    <row r="538" spans="1:8" s="8" customFormat="1" ht="12.75" customHeight="1" x14ac:dyDescent="0.25">
      <c r="A538" s="13" t="s">
        <v>1333</v>
      </c>
      <c r="B538" s="41">
        <v>1126306</v>
      </c>
      <c r="C538" s="67" t="s">
        <v>2181</v>
      </c>
      <c r="D538" s="13" t="s">
        <v>1156</v>
      </c>
      <c r="E538" s="112">
        <v>1</v>
      </c>
      <c r="F538" s="100">
        <v>147</v>
      </c>
      <c r="G538" s="15">
        <f t="shared" si="16"/>
        <v>73.5</v>
      </c>
      <c r="H538" s="15">
        <f t="shared" si="15"/>
        <v>73.5</v>
      </c>
    </row>
    <row r="539" spans="1:8" s="8" customFormat="1" ht="14.25" customHeight="1" x14ac:dyDescent="0.25">
      <c r="A539" s="13" t="s">
        <v>1334</v>
      </c>
      <c r="B539" s="41">
        <v>1126456</v>
      </c>
      <c r="C539" s="107" t="s">
        <v>2049</v>
      </c>
      <c r="D539" s="13" t="s">
        <v>1156</v>
      </c>
      <c r="E539" s="112">
        <v>1</v>
      </c>
      <c r="F539" s="100">
        <v>30</v>
      </c>
      <c r="G539" s="15">
        <f t="shared" si="16"/>
        <v>15</v>
      </c>
      <c r="H539" s="15">
        <f t="shared" si="15"/>
        <v>15</v>
      </c>
    </row>
    <row r="540" spans="1:8" s="8" customFormat="1" ht="15" customHeight="1" x14ac:dyDescent="0.25">
      <c r="A540" s="13" t="s">
        <v>1335</v>
      </c>
      <c r="B540" s="41">
        <v>1126560</v>
      </c>
      <c r="C540" s="107" t="s">
        <v>2182</v>
      </c>
      <c r="D540" s="13" t="s">
        <v>1156</v>
      </c>
      <c r="E540" s="112">
        <v>2</v>
      </c>
      <c r="F540" s="100">
        <v>44</v>
      </c>
      <c r="G540" s="15">
        <f t="shared" si="16"/>
        <v>22</v>
      </c>
      <c r="H540" s="15">
        <f t="shared" si="15"/>
        <v>22</v>
      </c>
    </row>
    <row r="541" spans="1:8" s="8" customFormat="1" ht="13.5" customHeight="1" x14ac:dyDescent="0.25">
      <c r="A541" s="13" t="s">
        <v>1336</v>
      </c>
      <c r="B541" s="41">
        <v>1126566</v>
      </c>
      <c r="C541" s="107" t="s">
        <v>2050</v>
      </c>
      <c r="D541" s="13" t="s">
        <v>1156</v>
      </c>
      <c r="E541" s="112">
        <v>1</v>
      </c>
      <c r="F541" s="100">
        <v>25</v>
      </c>
      <c r="G541" s="15">
        <f t="shared" si="16"/>
        <v>12.5</v>
      </c>
      <c r="H541" s="15">
        <f t="shared" si="15"/>
        <v>12.5</v>
      </c>
    </row>
    <row r="542" spans="1:8" s="8" customFormat="1" ht="14.25" customHeight="1" x14ac:dyDescent="0.25">
      <c r="A542" s="13" t="s">
        <v>1337</v>
      </c>
      <c r="B542" s="41">
        <v>1126570</v>
      </c>
      <c r="C542" s="107" t="s">
        <v>2051</v>
      </c>
      <c r="D542" s="13" t="s">
        <v>1156</v>
      </c>
      <c r="E542" s="112">
        <v>1</v>
      </c>
      <c r="F542" s="100">
        <v>9</v>
      </c>
      <c r="G542" s="15">
        <f t="shared" si="16"/>
        <v>4.5</v>
      </c>
      <c r="H542" s="15">
        <f t="shared" si="15"/>
        <v>4.5</v>
      </c>
    </row>
    <row r="543" spans="1:8" s="8" customFormat="1" ht="15" customHeight="1" x14ac:dyDescent="0.25">
      <c r="A543" s="13" t="s">
        <v>1338</v>
      </c>
      <c r="B543" s="41">
        <v>1126574</v>
      </c>
      <c r="C543" s="107" t="s">
        <v>2052</v>
      </c>
      <c r="D543" s="13" t="s">
        <v>1156</v>
      </c>
      <c r="E543" s="112">
        <v>2</v>
      </c>
      <c r="F543" s="100">
        <v>50</v>
      </c>
      <c r="G543" s="15">
        <f t="shared" si="16"/>
        <v>25</v>
      </c>
      <c r="H543" s="15">
        <f t="shared" si="15"/>
        <v>25</v>
      </c>
    </row>
    <row r="544" spans="1:8" s="8" customFormat="1" ht="15" customHeight="1" x14ac:dyDescent="0.25">
      <c r="A544" s="13" t="s">
        <v>1339</v>
      </c>
      <c r="B544" s="41">
        <v>1126224</v>
      </c>
      <c r="C544" s="107" t="s">
        <v>2053</v>
      </c>
      <c r="D544" s="13" t="s">
        <v>1156</v>
      </c>
      <c r="E544" s="112">
        <v>1</v>
      </c>
      <c r="F544" s="100">
        <v>227</v>
      </c>
      <c r="G544" s="15">
        <f t="shared" si="16"/>
        <v>113.5</v>
      </c>
      <c r="H544" s="15">
        <f t="shared" si="15"/>
        <v>113.5</v>
      </c>
    </row>
    <row r="545" spans="1:8" s="8" customFormat="1" ht="15" customHeight="1" x14ac:dyDescent="0.25">
      <c r="A545" s="13" t="s">
        <v>1340</v>
      </c>
      <c r="B545" s="41">
        <v>1126256</v>
      </c>
      <c r="C545" s="110" t="s">
        <v>2183</v>
      </c>
      <c r="D545" s="13" t="s">
        <v>1156</v>
      </c>
      <c r="E545" s="112">
        <v>1</v>
      </c>
      <c r="F545" s="100">
        <v>55</v>
      </c>
      <c r="G545" s="15">
        <f t="shared" si="16"/>
        <v>27.5</v>
      </c>
      <c r="H545" s="15">
        <f t="shared" si="15"/>
        <v>27.5</v>
      </c>
    </row>
    <row r="546" spans="1:8" s="8" customFormat="1" ht="15" customHeight="1" x14ac:dyDescent="0.25">
      <c r="A546" s="13" t="s">
        <v>1341</v>
      </c>
      <c r="B546" s="41">
        <v>1126259</v>
      </c>
      <c r="C546" s="110" t="s">
        <v>2054</v>
      </c>
      <c r="D546" s="13" t="s">
        <v>1067</v>
      </c>
      <c r="E546" s="112">
        <v>1</v>
      </c>
      <c r="F546" s="100">
        <v>45</v>
      </c>
      <c r="G546" s="15">
        <f t="shared" si="16"/>
        <v>22.5</v>
      </c>
      <c r="H546" s="15">
        <f t="shared" si="15"/>
        <v>22.5</v>
      </c>
    </row>
    <row r="547" spans="1:8" s="8" customFormat="1" ht="15.75" customHeight="1" x14ac:dyDescent="0.25">
      <c r="A547" s="13" t="s">
        <v>1342</v>
      </c>
      <c r="B547" s="41">
        <v>1126260</v>
      </c>
      <c r="C547" s="110" t="s">
        <v>2054</v>
      </c>
      <c r="D547" s="13" t="s">
        <v>1156</v>
      </c>
      <c r="E547" s="112">
        <v>1</v>
      </c>
      <c r="F547" s="100">
        <v>40</v>
      </c>
      <c r="G547" s="15">
        <f t="shared" si="16"/>
        <v>20</v>
      </c>
      <c r="H547" s="15">
        <f t="shared" si="15"/>
        <v>20</v>
      </c>
    </row>
    <row r="548" spans="1:8" s="8" customFormat="1" ht="15" customHeight="1" x14ac:dyDescent="0.25">
      <c r="A548" s="13" t="s">
        <v>1343</v>
      </c>
      <c r="B548" s="41">
        <v>1126639</v>
      </c>
      <c r="C548" s="107" t="s">
        <v>1079</v>
      </c>
      <c r="D548" s="13" t="s">
        <v>1156</v>
      </c>
      <c r="E548" s="112">
        <v>2</v>
      </c>
      <c r="F548" s="100">
        <v>35</v>
      </c>
      <c r="G548" s="15">
        <f t="shared" si="16"/>
        <v>17.5</v>
      </c>
      <c r="H548" s="15">
        <f t="shared" si="15"/>
        <v>17.5</v>
      </c>
    </row>
    <row r="549" spans="1:8" s="8" customFormat="1" ht="15.75" customHeight="1" x14ac:dyDescent="0.25">
      <c r="A549" s="13" t="s">
        <v>1344</v>
      </c>
      <c r="B549" s="41">
        <v>1127907</v>
      </c>
      <c r="C549" s="107" t="s">
        <v>2184</v>
      </c>
      <c r="D549" s="13" t="s">
        <v>1156</v>
      </c>
      <c r="E549" s="112">
        <v>1</v>
      </c>
      <c r="F549" s="100">
        <v>158</v>
      </c>
      <c r="G549" s="15">
        <f t="shared" si="16"/>
        <v>79</v>
      </c>
      <c r="H549" s="15">
        <f t="shared" si="15"/>
        <v>79</v>
      </c>
    </row>
    <row r="550" spans="1:8" s="8" customFormat="1" ht="15" customHeight="1" x14ac:dyDescent="0.25">
      <c r="A550" s="13" t="s">
        <v>1345</v>
      </c>
      <c r="B550" s="41">
        <v>1127103</v>
      </c>
      <c r="C550" s="107" t="s">
        <v>1078</v>
      </c>
      <c r="D550" s="13" t="s">
        <v>1156</v>
      </c>
      <c r="E550" s="112">
        <v>5</v>
      </c>
      <c r="F550" s="100">
        <v>232.5</v>
      </c>
      <c r="G550" s="15">
        <f t="shared" si="16"/>
        <v>116.25</v>
      </c>
      <c r="H550" s="15">
        <f t="shared" si="15"/>
        <v>116.25</v>
      </c>
    </row>
    <row r="551" spans="1:8" s="8" customFormat="1" ht="15.75" customHeight="1" x14ac:dyDescent="0.25">
      <c r="A551" s="13" t="s">
        <v>1346</v>
      </c>
      <c r="B551" s="41">
        <v>1127204</v>
      </c>
      <c r="C551" s="107" t="s">
        <v>2055</v>
      </c>
      <c r="D551" s="13" t="s">
        <v>1156</v>
      </c>
      <c r="E551" s="112">
        <v>1</v>
      </c>
      <c r="F551" s="100">
        <v>500</v>
      </c>
      <c r="G551" s="15">
        <f t="shared" si="16"/>
        <v>250</v>
      </c>
      <c r="H551" s="15">
        <f t="shared" si="15"/>
        <v>250</v>
      </c>
    </row>
    <row r="552" spans="1:8" s="8" customFormat="1" ht="15" customHeight="1" x14ac:dyDescent="0.25">
      <c r="A552" s="13" t="s">
        <v>1347</v>
      </c>
      <c r="B552" s="41">
        <v>1126310</v>
      </c>
      <c r="C552" s="67" t="s">
        <v>2185</v>
      </c>
      <c r="D552" s="13" t="s">
        <v>1156</v>
      </c>
      <c r="E552" s="112">
        <v>1</v>
      </c>
      <c r="F552" s="100">
        <v>39</v>
      </c>
      <c r="G552" s="15">
        <f t="shared" si="16"/>
        <v>19.5</v>
      </c>
      <c r="H552" s="15">
        <f t="shared" si="15"/>
        <v>19.5</v>
      </c>
    </row>
    <row r="553" spans="1:8" s="8" customFormat="1" ht="15.75" customHeight="1" x14ac:dyDescent="0.25">
      <c r="A553" s="13" t="s">
        <v>1348</v>
      </c>
      <c r="B553" s="41">
        <v>1126624</v>
      </c>
      <c r="C553" s="107" t="s">
        <v>2056</v>
      </c>
      <c r="D553" s="13" t="s">
        <v>1156</v>
      </c>
      <c r="E553" s="112">
        <v>5</v>
      </c>
      <c r="F553" s="100">
        <v>175</v>
      </c>
      <c r="G553" s="15">
        <f t="shared" si="16"/>
        <v>87.5</v>
      </c>
      <c r="H553" s="15">
        <f t="shared" si="15"/>
        <v>87.5</v>
      </c>
    </row>
    <row r="554" spans="1:8" s="8" customFormat="1" ht="15" customHeight="1" x14ac:dyDescent="0.25">
      <c r="A554" s="13" t="s">
        <v>1349</v>
      </c>
      <c r="B554" s="41">
        <v>1124642</v>
      </c>
      <c r="C554" s="107" t="s">
        <v>2057</v>
      </c>
      <c r="D554" s="13" t="s">
        <v>1156</v>
      </c>
      <c r="E554" s="112">
        <v>1</v>
      </c>
      <c r="F554" s="100">
        <v>10</v>
      </c>
      <c r="G554" s="15">
        <f t="shared" si="16"/>
        <v>5</v>
      </c>
      <c r="H554" s="15">
        <f t="shared" si="15"/>
        <v>5</v>
      </c>
    </row>
    <row r="555" spans="1:8" s="8" customFormat="1" ht="15.75" customHeight="1" x14ac:dyDescent="0.25">
      <c r="A555" s="13" t="s">
        <v>1350</v>
      </c>
      <c r="B555" s="41">
        <v>1124643</v>
      </c>
      <c r="C555" s="107" t="s">
        <v>2057</v>
      </c>
      <c r="D555" s="13" t="s">
        <v>1156</v>
      </c>
      <c r="E555" s="112">
        <v>2</v>
      </c>
      <c r="F555" s="100">
        <v>22</v>
      </c>
      <c r="G555" s="15">
        <f t="shared" si="16"/>
        <v>11</v>
      </c>
      <c r="H555" s="15">
        <f t="shared" si="15"/>
        <v>11</v>
      </c>
    </row>
    <row r="556" spans="1:8" s="8" customFormat="1" ht="14.25" customHeight="1" x14ac:dyDescent="0.25">
      <c r="A556" s="13" t="s">
        <v>1351</v>
      </c>
      <c r="B556" s="41">
        <v>1126634</v>
      </c>
      <c r="C556" s="107" t="s">
        <v>716</v>
      </c>
      <c r="D556" s="13" t="s">
        <v>1156</v>
      </c>
      <c r="E556" s="112">
        <v>1</v>
      </c>
      <c r="F556" s="100">
        <v>40</v>
      </c>
      <c r="G556" s="15">
        <f t="shared" si="16"/>
        <v>20</v>
      </c>
      <c r="H556" s="15">
        <f t="shared" si="15"/>
        <v>20</v>
      </c>
    </row>
    <row r="557" spans="1:8" s="8" customFormat="1" ht="13.5" customHeight="1" x14ac:dyDescent="0.25">
      <c r="A557" s="13" t="s">
        <v>1352</v>
      </c>
      <c r="B557" s="41">
        <v>1126112</v>
      </c>
      <c r="C557" s="107" t="s">
        <v>2058</v>
      </c>
      <c r="D557" s="13" t="s">
        <v>1156</v>
      </c>
      <c r="E557" s="112">
        <v>1</v>
      </c>
      <c r="F557" s="100">
        <v>69.349999999999994</v>
      </c>
      <c r="G557" s="15">
        <f t="shared" si="16"/>
        <v>34.674999999999997</v>
      </c>
      <c r="H557" s="15">
        <f t="shared" si="15"/>
        <v>34.674999999999997</v>
      </c>
    </row>
    <row r="558" spans="1:8" s="8" customFormat="1" ht="14.25" customHeight="1" x14ac:dyDescent="0.25">
      <c r="A558" s="13" t="s">
        <v>1353</v>
      </c>
      <c r="B558" s="41">
        <v>1126690</v>
      </c>
      <c r="C558" s="107" t="s">
        <v>1077</v>
      </c>
      <c r="D558" s="13" t="s">
        <v>1156</v>
      </c>
      <c r="E558" s="112">
        <v>1</v>
      </c>
      <c r="F558" s="100">
        <v>28</v>
      </c>
      <c r="G558" s="15">
        <f t="shared" si="16"/>
        <v>14</v>
      </c>
      <c r="H558" s="15">
        <f t="shared" si="15"/>
        <v>14</v>
      </c>
    </row>
    <row r="559" spans="1:8" s="8" customFormat="1" ht="14.25" customHeight="1" x14ac:dyDescent="0.25">
      <c r="A559" s="13" t="s">
        <v>1354</v>
      </c>
      <c r="B559" s="41">
        <v>1126929</v>
      </c>
      <c r="C559" s="107" t="s">
        <v>2059</v>
      </c>
      <c r="D559" s="13" t="s">
        <v>1156</v>
      </c>
      <c r="E559" s="112">
        <v>2</v>
      </c>
      <c r="F559" s="100">
        <v>900</v>
      </c>
      <c r="G559" s="15">
        <f t="shared" ref="G559:G622" si="17">F559/2</f>
        <v>450</v>
      </c>
      <c r="H559" s="15">
        <f t="shared" si="15"/>
        <v>450</v>
      </c>
    </row>
    <row r="560" spans="1:8" s="8" customFormat="1" ht="15" customHeight="1" x14ac:dyDescent="0.25">
      <c r="A560" s="13" t="s">
        <v>1355</v>
      </c>
      <c r="B560" s="41">
        <v>1126577</v>
      </c>
      <c r="C560" s="107" t="s">
        <v>2060</v>
      </c>
      <c r="D560" s="13" t="s">
        <v>1156</v>
      </c>
      <c r="E560" s="112">
        <v>9</v>
      </c>
      <c r="F560" s="100">
        <v>90</v>
      </c>
      <c r="G560" s="15">
        <f t="shared" si="17"/>
        <v>45</v>
      </c>
      <c r="H560" s="15">
        <f t="shared" ref="H560:H623" si="18">F560-G560</f>
        <v>45</v>
      </c>
    </row>
    <row r="561" spans="1:8" s="8" customFormat="1" ht="14.25" customHeight="1" x14ac:dyDescent="0.25">
      <c r="A561" s="13" t="s">
        <v>1356</v>
      </c>
      <c r="B561" s="41">
        <v>1126579</v>
      </c>
      <c r="C561" s="107" t="s">
        <v>2061</v>
      </c>
      <c r="D561" s="13" t="s">
        <v>1156</v>
      </c>
      <c r="E561" s="112">
        <v>2</v>
      </c>
      <c r="F561" s="100">
        <v>35</v>
      </c>
      <c r="G561" s="15">
        <f t="shared" si="17"/>
        <v>17.5</v>
      </c>
      <c r="H561" s="15">
        <f t="shared" si="18"/>
        <v>17.5</v>
      </c>
    </row>
    <row r="562" spans="1:8" s="8" customFormat="1" ht="15.75" customHeight="1" x14ac:dyDescent="0.25">
      <c r="A562" s="13" t="s">
        <v>1357</v>
      </c>
      <c r="B562" s="41">
        <v>1126588</v>
      </c>
      <c r="C562" s="107" t="s">
        <v>2062</v>
      </c>
      <c r="D562" s="13" t="s">
        <v>1156</v>
      </c>
      <c r="E562" s="112">
        <v>10</v>
      </c>
      <c r="F562" s="100">
        <v>340</v>
      </c>
      <c r="G562" s="15">
        <f t="shared" si="17"/>
        <v>170</v>
      </c>
      <c r="H562" s="15">
        <f t="shared" si="18"/>
        <v>170</v>
      </c>
    </row>
    <row r="563" spans="1:8" s="8" customFormat="1" ht="15.75" customHeight="1" x14ac:dyDescent="0.25">
      <c r="A563" s="13" t="s">
        <v>1358</v>
      </c>
      <c r="B563" s="41">
        <v>1126590</v>
      </c>
      <c r="C563" s="107" t="s">
        <v>2063</v>
      </c>
      <c r="D563" s="13" t="s">
        <v>1153</v>
      </c>
      <c r="E563" s="112">
        <v>6</v>
      </c>
      <c r="F563" s="100">
        <v>33</v>
      </c>
      <c r="G563" s="15">
        <f t="shared" si="17"/>
        <v>16.5</v>
      </c>
      <c r="H563" s="15">
        <f t="shared" si="18"/>
        <v>16.5</v>
      </c>
    </row>
    <row r="564" spans="1:8" s="8" customFormat="1" ht="15.75" customHeight="1" x14ac:dyDescent="0.25">
      <c r="A564" s="13" t="s">
        <v>1359</v>
      </c>
      <c r="B564" s="41">
        <v>1126596</v>
      </c>
      <c r="C564" s="107" t="s">
        <v>2064</v>
      </c>
      <c r="D564" s="13" t="s">
        <v>1156</v>
      </c>
      <c r="E564" s="112">
        <v>1</v>
      </c>
      <c r="F564" s="100">
        <v>27</v>
      </c>
      <c r="G564" s="15">
        <f t="shared" si="17"/>
        <v>13.5</v>
      </c>
      <c r="H564" s="15">
        <f t="shared" si="18"/>
        <v>13.5</v>
      </c>
    </row>
    <row r="565" spans="1:8" s="8" customFormat="1" ht="15" customHeight="1" x14ac:dyDescent="0.25">
      <c r="A565" s="13" t="s">
        <v>1360</v>
      </c>
      <c r="B565" s="41">
        <v>1126605</v>
      </c>
      <c r="C565" s="107" t="s">
        <v>2065</v>
      </c>
      <c r="D565" s="13" t="s">
        <v>1156</v>
      </c>
      <c r="E565" s="112">
        <v>1</v>
      </c>
      <c r="F565" s="100">
        <v>11</v>
      </c>
      <c r="G565" s="15">
        <f t="shared" si="17"/>
        <v>5.5</v>
      </c>
      <c r="H565" s="15">
        <f t="shared" si="18"/>
        <v>5.5</v>
      </c>
    </row>
    <row r="566" spans="1:8" s="8" customFormat="1" ht="15.75" customHeight="1" x14ac:dyDescent="0.25">
      <c r="A566" s="13" t="s">
        <v>1361</v>
      </c>
      <c r="B566" s="41">
        <v>1124608</v>
      </c>
      <c r="C566" s="107" t="s">
        <v>719</v>
      </c>
      <c r="D566" s="13" t="s">
        <v>1156</v>
      </c>
      <c r="E566" s="112">
        <v>4</v>
      </c>
      <c r="F566" s="100">
        <v>16</v>
      </c>
      <c r="G566" s="15">
        <f t="shared" si="17"/>
        <v>8</v>
      </c>
      <c r="H566" s="15">
        <f t="shared" si="18"/>
        <v>8</v>
      </c>
    </row>
    <row r="567" spans="1:8" s="8" customFormat="1" ht="14.25" customHeight="1" x14ac:dyDescent="0.25">
      <c r="A567" s="13" t="s">
        <v>1362</v>
      </c>
      <c r="B567" s="41">
        <v>1124580</v>
      </c>
      <c r="C567" s="107" t="s">
        <v>1089</v>
      </c>
      <c r="D567" s="13" t="s">
        <v>1156</v>
      </c>
      <c r="E567" s="112">
        <v>1</v>
      </c>
      <c r="F567" s="100">
        <v>106</v>
      </c>
      <c r="G567" s="15">
        <f t="shared" si="17"/>
        <v>53</v>
      </c>
      <c r="H567" s="15">
        <f t="shared" si="18"/>
        <v>53</v>
      </c>
    </row>
    <row r="568" spans="1:8" s="8" customFormat="1" ht="15" customHeight="1" x14ac:dyDescent="0.25">
      <c r="A568" s="13" t="s">
        <v>1363</v>
      </c>
      <c r="B568" s="41">
        <v>1126266</v>
      </c>
      <c r="C568" s="110" t="s">
        <v>2062</v>
      </c>
      <c r="D568" s="13" t="s">
        <v>1156</v>
      </c>
      <c r="E568" s="112">
        <v>1</v>
      </c>
      <c r="F568" s="100">
        <v>40</v>
      </c>
      <c r="G568" s="15">
        <f t="shared" si="17"/>
        <v>20</v>
      </c>
      <c r="H568" s="15">
        <f t="shared" si="18"/>
        <v>20</v>
      </c>
    </row>
    <row r="569" spans="1:8" s="8" customFormat="1" ht="15" customHeight="1" x14ac:dyDescent="0.25">
      <c r="A569" s="13" t="s">
        <v>1364</v>
      </c>
      <c r="B569" s="41">
        <v>1126267</v>
      </c>
      <c r="C569" s="110" t="s">
        <v>2062</v>
      </c>
      <c r="D569" s="13" t="s">
        <v>1156</v>
      </c>
      <c r="E569" s="112">
        <v>1</v>
      </c>
      <c r="F569" s="100">
        <v>39</v>
      </c>
      <c r="G569" s="15">
        <f t="shared" si="17"/>
        <v>19.5</v>
      </c>
      <c r="H569" s="15">
        <f t="shared" si="18"/>
        <v>19.5</v>
      </c>
    </row>
    <row r="570" spans="1:8" s="8" customFormat="1" ht="15" customHeight="1" x14ac:dyDescent="0.25">
      <c r="A570" s="13" t="s">
        <v>1365</v>
      </c>
      <c r="B570" s="41">
        <v>1122101</v>
      </c>
      <c r="C570" s="110" t="s">
        <v>2066</v>
      </c>
      <c r="D570" s="13" t="s">
        <v>1156</v>
      </c>
      <c r="E570" s="112">
        <v>4</v>
      </c>
      <c r="F570" s="100">
        <v>2940</v>
      </c>
      <c r="G570" s="15">
        <f t="shared" si="17"/>
        <v>1470</v>
      </c>
      <c r="H570" s="15">
        <f t="shared" si="18"/>
        <v>1470</v>
      </c>
    </row>
    <row r="571" spans="1:8" s="8" customFormat="1" ht="15.75" customHeight="1" x14ac:dyDescent="0.25">
      <c r="A571" s="13" t="s">
        <v>1366</v>
      </c>
      <c r="B571" s="41">
        <v>1127234</v>
      </c>
      <c r="C571" s="107" t="s">
        <v>2067</v>
      </c>
      <c r="D571" s="13" t="s">
        <v>1156</v>
      </c>
      <c r="E571" s="112">
        <v>1</v>
      </c>
      <c r="F571" s="100">
        <v>352</v>
      </c>
      <c r="G571" s="15">
        <f t="shared" si="17"/>
        <v>176</v>
      </c>
      <c r="H571" s="15">
        <f t="shared" si="18"/>
        <v>176</v>
      </c>
    </row>
    <row r="572" spans="1:8" s="8" customFormat="1" ht="15.75" customHeight="1" x14ac:dyDescent="0.25">
      <c r="A572" s="13" t="s">
        <v>1367</v>
      </c>
      <c r="B572" s="41">
        <v>1127241</v>
      </c>
      <c r="C572" s="107" t="s">
        <v>2068</v>
      </c>
      <c r="D572" s="13" t="s">
        <v>1156</v>
      </c>
      <c r="E572" s="112">
        <v>1</v>
      </c>
      <c r="F572" s="100">
        <v>440</v>
      </c>
      <c r="G572" s="15">
        <f t="shared" si="17"/>
        <v>220</v>
      </c>
      <c r="H572" s="15">
        <f t="shared" si="18"/>
        <v>220</v>
      </c>
    </row>
    <row r="573" spans="1:8" s="8" customFormat="1" ht="15.75" customHeight="1" x14ac:dyDescent="0.25">
      <c r="A573" s="13" t="s">
        <v>1368</v>
      </c>
      <c r="B573" s="41">
        <v>1126451</v>
      </c>
      <c r="C573" s="107" t="s">
        <v>2186</v>
      </c>
      <c r="D573" s="13" t="s">
        <v>1156</v>
      </c>
      <c r="E573" s="112">
        <v>4</v>
      </c>
      <c r="F573" s="100">
        <v>340</v>
      </c>
      <c r="G573" s="15">
        <f t="shared" si="17"/>
        <v>170</v>
      </c>
      <c r="H573" s="15">
        <f t="shared" si="18"/>
        <v>170</v>
      </c>
    </row>
    <row r="574" spans="1:8" s="8" customFormat="1" ht="15" customHeight="1" x14ac:dyDescent="0.25">
      <c r="A574" s="13" t="s">
        <v>1369</v>
      </c>
      <c r="B574" s="41">
        <v>1126452</v>
      </c>
      <c r="C574" s="107" t="s">
        <v>718</v>
      </c>
      <c r="D574" s="13" t="s">
        <v>1061</v>
      </c>
      <c r="E574" s="112">
        <v>2</v>
      </c>
      <c r="F574" s="100">
        <v>140</v>
      </c>
      <c r="G574" s="15">
        <f t="shared" si="17"/>
        <v>70</v>
      </c>
      <c r="H574" s="15">
        <f t="shared" si="18"/>
        <v>70</v>
      </c>
    </row>
    <row r="575" spans="1:8" s="8" customFormat="1" ht="15" customHeight="1" x14ac:dyDescent="0.25">
      <c r="A575" s="13" t="s">
        <v>1370</v>
      </c>
      <c r="B575" s="41">
        <v>1126247</v>
      </c>
      <c r="C575" s="110" t="s">
        <v>2187</v>
      </c>
      <c r="D575" s="13" t="s">
        <v>1156</v>
      </c>
      <c r="E575" s="112">
        <v>1</v>
      </c>
      <c r="F575" s="100">
        <v>152</v>
      </c>
      <c r="G575" s="15">
        <f t="shared" si="17"/>
        <v>76</v>
      </c>
      <c r="H575" s="15">
        <f t="shared" si="18"/>
        <v>76</v>
      </c>
    </row>
    <row r="576" spans="1:8" s="8" customFormat="1" ht="15.75" customHeight="1" x14ac:dyDescent="0.25">
      <c r="A576" s="13" t="s">
        <v>1371</v>
      </c>
      <c r="B576" s="41">
        <v>1126248</v>
      </c>
      <c r="C576" s="110" t="s">
        <v>2187</v>
      </c>
      <c r="D576" s="13" t="s">
        <v>1156</v>
      </c>
      <c r="E576" s="112">
        <v>1</v>
      </c>
      <c r="F576" s="100">
        <v>152</v>
      </c>
      <c r="G576" s="15">
        <f t="shared" si="17"/>
        <v>76</v>
      </c>
      <c r="H576" s="15">
        <f t="shared" si="18"/>
        <v>76</v>
      </c>
    </row>
    <row r="577" spans="1:8" s="8" customFormat="1" ht="15" customHeight="1" x14ac:dyDescent="0.25">
      <c r="A577" s="13" t="s">
        <v>1372</v>
      </c>
      <c r="B577" s="41">
        <v>1126262</v>
      </c>
      <c r="C577" s="110" t="s">
        <v>2188</v>
      </c>
      <c r="D577" s="13" t="s">
        <v>1156</v>
      </c>
      <c r="E577" s="112">
        <v>1</v>
      </c>
      <c r="F577" s="100">
        <v>108</v>
      </c>
      <c r="G577" s="15">
        <f t="shared" si="17"/>
        <v>54</v>
      </c>
      <c r="H577" s="15">
        <f t="shared" si="18"/>
        <v>54</v>
      </c>
    </row>
    <row r="578" spans="1:8" s="8" customFormat="1" ht="14.25" customHeight="1" x14ac:dyDescent="0.25">
      <c r="A578" s="13" t="s">
        <v>1373</v>
      </c>
      <c r="B578" s="41">
        <v>1126582</v>
      </c>
      <c r="C578" s="107" t="s">
        <v>1059</v>
      </c>
      <c r="D578" s="13" t="s">
        <v>1156</v>
      </c>
      <c r="E578" s="112">
        <v>1</v>
      </c>
      <c r="F578" s="100">
        <v>60</v>
      </c>
      <c r="G578" s="15">
        <f t="shared" si="17"/>
        <v>30</v>
      </c>
      <c r="H578" s="15">
        <f t="shared" si="18"/>
        <v>30</v>
      </c>
    </row>
    <row r="579" spans="1:8" s="8" customFormat="1" ht="15.75" customHeight="1" x14ac:dyDescent="0.25">
      <c r="A579" s="13" t="s">
        <v>1374</v>
      </c>
      <c r="B579" s="41">
        <v>1126293</v>
      </c>
      <c r="C579" s="107" t="s">
        <v>1059</v>
      </c>
      <c r="D579" s="13" t="s">
        <v>1156</v>
      </c>
      <c r="E579" s="112">
        <v>1</v>
      </c>
      <c r="F579" s="100">
        <v>275</v>
      </c>
      <c r="G579" s="15">
        <f t="shared" si="17"/>
        <v>137.5</v>
      </c>
      <c r="H579" s="15">
        <f t="shared" si="18"/>
        <v>137.5</v>
      </c>
    </row>
    <row r="580" spans="1:8" s="8" customFormat="1" ht="15" customHeight="1" x14ac:dyDescent="0.25">
      <c r="A580" s="13" t="s">
        <v>1375</v>
      </c>
      <c r="B580" s="41">
        <v>1126294</v>
      </c>
      <c r="C580" s="67" t="s">
        <v>2189</v>
      </c>
      <c r="D580" s="13" t="s">
        <v>1156</v>
      </c>
      <c r="E580" s="112">
        <v>1</v>
      </c>
      <c r="F580" s="100">
        <v>108</v>
      </c>
      <c r="G580" s="15">
        <f t="shared" si="17"/>
        <v>54</v>
      </c>
      <c r="H580" s="15">
        <f t="shared" si="18"/>
        <v>54</v>
      </c>
    </row>
    <row r="581" spans="1:8" s="8" customFormat="1" ht="15.75" customHeight="1" x14ac:dyDescent="0.25">
      <c r="A581" s="13" t="s">
        <v>1376</v>
      </c>
      <c r="B581" s="41">
        <v>1126682</v>
      </c>
      <c r="C581" s="67" t="s">
        <v>2190</v>
      </c>
      <c r="D581" s="13" t="s">
        <v>1156</v>
      </c>
      <c r="E581" s="112">
        <v>1</v>
      </c>
      <c r="F581" s="100">
        <v>100</v>
      </c>
      <c r="G581" s="15">
        <f t="shared" si="17"/>
        <v>50</v>
      </c>
      <c r="H581" s="15">
        <f t="shared" si="18"/>
        <v>50</v>
      </c>
    </row>
    <row r="582" spans="1:8" s="8" customFormat="1" ht="15.75" customHeight="1" x14ac:dyDescent="0.25">
      <c r="A582" s="13" t="s">
        <v>1377</v>
      </c>
      <c r="B582" s="41">
        <v>1126111</v>
      </c>
      <c r="C582" s="107" t="s">
        <v>2189</v>
      </c>
      <c r="D582" s="13" t="s">
        <v>1156</v>
      </c>
      <c r="E582" s="112">
        <v>4</v>
      </c>
      <c r="F582" s="100">
        <v>240</v>
      </c>
      <c r="G582" s="15">
        <f t="shared" si="17"/>
        <v>120</v>
      </c>
      <c r="H582" s="15">
        <f t="shared" si="18"/>
        <v>120</v>
      </c>
    </row>
    <row r="583" spans="1:8" s="8" customFormat="1" ht="15.75" customHeight="1" x14ac:dyDescent="0.25">
      <c r="A583" s="13" t="s">
        <v>1378</v>
      </c>
      <c r="B583" s="41">
        <v>1124633</v>
      </c>
      <c r="C583" s="107" t="s">
        <v>2069</v>
      </c>
      <c r="D583" s="13" t="s">
        <v>1156</v>
      </c>
      <c r="E583" s="112">
        <v>1</v>
      </c>
      <c r="F583" s="100">
        <v>17</v>
      </c>
      <c r="G583" s="15">
        <f t="shared" si="17"/>
        <v>8.5</v>
      </c>
      <c r="H583" s="15">
        <f t="shared" si="18"/>
        <v>8.5</v>
      </c>
    </row>
    <row r="584" spans="1:8" s="8" customFormat="1" ht="15.75" customHeight="1" x14ac:dyDescent="0.25">
      <c r="A584" s="13" t="s">
        <v>1379</v>
      </c>
      <c r="B584" s="41">
        <v>112610017</v>
      </c>
      <c r="C584" s="107" t="s">
        <v>2070</v>
      </c>
      <c r="D584" s="13" t="s">
        <v>1156</v>
      </c>
      <c r="E584" s="112">
        <v>2</v>
      </c>
      <c r="F584" s="100">
        <v>1400</v>
      </c>
      <c r="G584" s="15">
        <f t="shared" si="17"/>
        <v>700</v>
      </c>
      <c r="H584" s="15">
        <f t="shared" si="18"/>
        <v>700</v>
      </c>
    </row>
    <row r="585" spans="1:8" s="8" customFormat="1" ht="15.75" customHeight="1" x14ac:dyDescent="0.25">
      <c r="A585" s="13" t="s">
        <v>1380</v>
      </c>
      <c r="B585" s="41">
        <v>112610018</v>
      </c>
      <c r="C585" s="107" t="s">
        <v>2071</v>
      </c>
      <c r="D585" s="13" t="s">
        <v>1156</v>
      </c>
      <c r="E585" s="112">
        <v>2</v>
      </c>
      <c r="F585" s="100">
        <v>900</v>
      </c>
      <c r="G585" s="15">
        <f t="shared" si="17"/>
        <v>450</v>
      </c>
      <c r="H585" s="15">
        <f t="shared" si="18"/>
        <v>450</v>
      </c>
    </row>
    <row r="586" spans="1:8" s="8" customFormat="1" ht="15" customHeight="1" x14ac:dyDescent="0.25">
      <c r="A586" s="13" t="s">
        <v>1381</v>
      </c>
      <c r="B586" s="41">
        <v>1128120</v>
      </c>
      <c r="C586" s="123" t="s">
        <v>2072</v>
      </c>
      <c r="D586" s="13" t="s">
        <v>1156</v>
      </c>
      <c r="E586" s="112">
        <v>10</v>
      </c>
      <c r="F586" s="100">
        <v>109</v>
      </c>
      <c r="G586" s="15">
        <f t="shared" si="17"/>
        <v>54.5</v>
      </c>
      <c r="H586" s="15">
        <f t="shared" si="18"/>
        <v>54.5</v>
      </c>
    </row>
    <row r="587" spans="1:8" s="8" customFormat="1" ht="16.5" customHeight="1" x14ac:dyDescent="0.25">
      <c r="A587" s="13" t="s">
        <v>1382</v>
      </c>
      <c r="B587" s="41">
        <v>1128126</v>
      </c>
      <c r="C587" s="123" t="s">
        <v>2072</v>
      </c>
      <c r="D587" s="13" t="s">
        <v>1156</v>
      </c>
      <c r="E587" s="112">
        <v>1</v>
      </c>
      <c r="F587" s="100">
        <v>69</v>
      </c>
      <c r="G587" s="15">
        <f t="shared" si="17"/>
        <v>34.5</v>
      </c>
      <c r="H587" s="15">
        <f t="shared" si="18"/>
        <v>34.5</v>
      </c>
    </row>
    <row r="588" spans="1:8" s="8" customFormat="1" ht="18.75" customHeight="1" x14ac:dyDescent="0.25">
      <c r="A588" s="13" t="s">
        <v>1383</v>
      </c>
      <c r="B588" s="41">
        <v>1128129</v>
      </c>
      <c r="C588" s="123" t="s">
        <v>2073</v>
      </c>
      <c r="D588" s="13" t="s">
        <v>1061</v>
      </c>
      <c r="E588" s="112">
        <v>3</v>
      </c>
      <c r="F588" s="100">
        <v>27</v>
      </c>
      <c r="G588" s="15">
        <f t="shared" si="17"/>
        <v>13.5</v>
      </c>
      <c r="H588" s="15">
        <f t="shared" si="18"/>
        <v>13.5</v>
      </c>
    </row>
    <row r="589" spans="1:8" s="8" customFormat="1" ht="16.5" customHeight="1" x14ac:dyDescent="0.25">
      <c r="A589" s="13" t="s">
        <v>1384</v>
      </c>
      <c r="B589" s="41">
        <v>1128052</v>
      </c>
      <c r="C589" s="67" t="s">
        <v>2072</v>
      </c>
      <c r="D589" s="13" t="s">
        <v>1156</v>
      </c>
      <c r="E589" s="112">
        <v>4</v>
      </c>
      <c r="F589" s="100">
        <v>337.6</v>
      </c>
      <c r="G589" s="15">
        <f t="shared" si="17"/>
        <v>168.8</v>
      </c>
      <c r="H589" s="15">
        <f t="shared" si="18"/>
        <v>168.8</v>
      </c>
    </row>
    <row r="590" spans="1:8" s="8" customFormat="1" ht="16.5" customHeight="1" x14ac:dyDescent="0.25">
      <c r="A590" s="13" t="s">
        <v>1385</v>
      </c>
      <c r="B590" s="41">
        <v>11128219</v>
      </c>
      <c r="C590" s="123" t="s">
        <v>2074</v>
      </c>
      <c r="D590" s="13" t="s">
        <v>1156</v>
      </c>
      <c r="E590" s="112">
        <v>1</v>
      </c>
      <c r="F590" s="100">
        <v>35</v>
      </c>
      <c r="G590" s="15">
        <f t="shared" si="17"/>
        <v>17.5</v>
      </c>
      <c r="H590" s="15">
        <f t="shared" si="18"/>
        <v>17.5</v>
      </c>
    </row>
    <row r="591" spans="1:8" s="8" customFormat="1" ht="14.25" customHeight="1" x14ac:dyDescent="0.25">
      <c r="A591" s="13" t="s">
        <v>1386</v>
      </c>
      <c r="B591" s="41">
        <v>1128037</v>
      </c>
      <c r="C591" s="67" t="s">
        <v>2191</v>
      </c>
      <c r="D591" s="13" t="s">
        <v>1061</v>
      </c>
      <c r="E591" s="112">
        <v>3</v>
      </c>
      <c r="F591" s="100">
        <v>240</v>
      </c>
      <c r="G591" s="15">
        <f t="shared" si="17"/>
        <v>120</v>
      </c>
      <c r="H591" s="15">
        <f t="shared" si="18"/>
        <v>120</v>
      </c>
    </row>
    <row r="592" spans="1:8" s="8" customFormat="1" ht="14.25" customHeight="1" x14ac:dyDescent="0.25">
      <c r="A592" s="13" t="s">
        <v>1387</v>
      </c>
      <c r="B592" s="41">
        <v>1128212</v>
      </c>
      <c r="C592" s="123" t="s">
        <v>2192</v>
      </c>
      <c r="D592" s="13" t="s">
        <v>1061</v>
      </c>
      <c r="E592" s="112">
        <v>2</v>
      </c>
      <c r="F592" s="100">
        <v>113</v>
      </c>
      <c r="G592" s="15">
        <f t="shared" si="17"/>
        <v>56.5</v>
      </c>
      <c r="H592" s="15">
        <f t="shared" si="18"/>
        <v>56.5</v>
      </c>
    </row>
    <row r="593" spans="1:8" s="8" customFormat="1" ht="18" customHeight="1" x14ac:dyDescent="0.25">
      <c r="A593" s="13" t="s">
        <v>1388</v>
      </c>
      <c r="B593" s="41">
        <v>1128033</v>
      </c>
      <c r="C593" s="67" t="s">
        <v>2075</v>
      </c>
      <c r="D593" s="13" t="s">
        <v>1156</v>
      </c>
      <c r="E593" s="112">
        <v>61</v>
      </c>
      <c r="F593" s="100">
        <v>316.8</v>
      </c>
      <c r="G593" s="15">
        <f t="shared" si="17"/>
        <v>158.4</v>
      </c>
      <c r="H593" s="15">
        <f t="shared" si="18"/>
        <v>158.4</v>
      </c>
    </row>
    <row r="594" spans="1:8" s="8" customFormat="1" ht="18.75" customHeight="1" x14ac:dyDescent="0.25">
      <c r="A594" s="13" t="s">
        <v>1389</v>
      </c>
      <c r="B594" s="41">
        <v>1128050</v>
      </c>
      <c r="C594" s="67" t="s">
        <v>2407</v>
      </c>
      <c r="D594" s="13" t="s">
        <v>1156</v>
      </c>
      <c r="E594" s="112">
        <v>3</v>
      </c>
      <c r="F594" s="100">
        <v>4</v>
      </c>
      <c r="G594" s="15">
        <f t="shared" si="17"/>
        <v>2</v>
      </c>
      <c r="H594" s="15">
        <f t="shared" si="18"/>
        <v>2</v>
      </c>
    </row>
    <row r="595" spans="1:8" s="8" customFormat="1" ht="15.75" customHeight="1" x14ac:dyDescent="0.25">
      <c r="A595" s="13" t="s">
        <v>1390</v>
      </c>
      <c r="B595" s="41">
        <v>1128132</v>
      </c>
      <c r="C595" s="123" t="s">
        <v>2408</v>
      </c>
      <c r="D595" s="13" t="s">
        <v>1156</v>
      </c>
      <c r="E595" s="112">
        <v>3</v>
      </c>
      <c r="F595" s="100">
        <v>4</v>
      </c>
      <c r="G595" s="15">
        <f t="shared" si="17"/>
        <v>2</v>
      </c>
      <c r="H595" s="15">
        <f t="shared" si="18"/>
        <v>2</v>
      </c>
    </row>
    <row r="596" spans="1:8" s="8" customFormat="1" ht="15.75" customHeight="1" x14ac:dyDescent="0.25">
      <c r="A596" s="13" t="s">
        <v>1391</v>
      </c>
      <c r="B596" s="41">
        <v>1128116</v>
      </c>
      <c r="C596" s="123" t="s">
        <v>2076</v>
      </c>
      <c r="D596" s="13" t="s">
        <v>1061</v>
      </c>
      <c r="E596" s="112">
        <v>3</v>
      </c>
      <c r="F596" s="100">
        <v>17.25</v>
      </c>
      <c r="G596" s="15">
        <f t="shared" si="17"/>
        <v>8.625</v>
      </c>
      <c r="H596" s="15">
        <f t="shared" si="18"/>
        <v>8.625</v>
      </c>
    </row>
    <row r="597" spans="1:8" s="8" customFormat="1" ht="15.75" customHeight="1" x14ac:dyDescent="0.25">
      <c r="A597" s="13" t="s">
        <v>1392</v>
      </c>
      <c r="B597" s="41">
        <v>1128119</v>
      </c>
      <c r="C597" s="67" t="s">
        <v>2075</v>
      </c>
      <c r="D597" s="13" t="s">
        <v>1156</v>
      </c>
      <c r="E597" s="112">
        <v>9</v>
      </c>
      <c r="F597" s="100">
        <v>9</v>
      </c>
      <c r="G597" s="15">
        <f t="shared" si="17"/>
        <v>4.5</v>
      </c>
      <c r="H597" s="15">
        <f t="shared" si="18"/>
        <v>4.5</v>
      </c>
    </row>
    <row r="598" spans="1:8" s="8" customFormat="1" ht="14.25" customHeight="1" x14ac:dyDescent="0.25">
      <c r="A598" s="13" t="s">
        <v>1393</v>
      </c>
      <c r="B598" s="41">
        <v>1128113</v>
      </c>
      <c r="C598" s="123" t="s">
        <v>2409</v>
      </c>
      <c r="D598" s="13" t="s">
        <v>1156</v>
      </c>
      <c r="E598" s="112">
        <v>65</v>
      </c>
      <c r="F598" s="100">
        <v>1943.9299999999998</v>
      </c>
      <c r="G598" s="15">
        <f t="shared" si="17"/>
        <v>971.96499999999992</v>
      </c>
      <c r="H598" s="15">
        <f t="shared" si="18"/>
        <v>971.96499999999992</v>
      </c>
    </row>
    <row r="599" spans="1:8" s="8" customFormat="1" ht="14.25" customHeight="1" x14ac:dyDescent="0.25">
      <c r="A599" s="13" t="s">
        <v>1394</v>
      </c>
      <c r="B599" s="41">
        <v>1128039</v>
      </c>
      <c r="C599" s="67" t="s">
        <v>2410</v>
      </c>
      <c r="D599" s="13" t="s">
        <v>1156</v>
      </c>
      <c r="E599" s="112">
        <v>35</v>
      </c>
      <c r="F599" s="100">
        <v>1071</v>
      </c>
      <c r="G599" s="15">
        <f t="shared" si="17"/>
        <v>535.5</v>
      </c>
      <c r="H599" s="15">
        <f t="shared" si="18"/>
        <v>535.5</v>
      </c>
    </row>
    <row r="600" spans="1:8" s="8" customFormat="1" ht="13.5" customHeight="1" x14ac:dyDescent="0.25">
      <c r="A600" s="13" t="s">
        <v>1395</v>
      </c>
      <c r="B600" s="41">
        <v>1128125</v>
      </c>
      <c r="C600" s="123" t="s">
        <v>1065</v>
      </c>
      <c r="D600" s="13" t="s">
        <v>1156</v>
      </c>
      <c r="E600" s="112">
        <v>2</v>
      </c>
      <c r="F600" s="100">
        <v>86</v>
      </c>
      <c r="G600" s="15">
        <f t="shared" si="17"/>
        <v>43</v>
      </c>
      <c r="H600" s="15">
        <f t="shared" si="18"/>
        <v>43</v>
      </c>
    </row>
    <row r="601" spans="1:8" s="8" customFormat="1" ht="15" customHeight="1" x14ac:dyDescent="0.25">
      <c r="A601" s="13" t="s">
        <v>1396</v>
      </c>
      <c r="B601" s="41">
        <v>1128115</v>
      </c>
      <c r="C601" s="123" t="s">
        <v>2411</v>
      </c>
      <c r="D601" s="13" t="s">
        <v>1156</v>
      </c>
      <c r="E601" s="112">
        <v>9</v>
      </c>
      <c r="F601" s="100">
        <v>90</v>
      </c>
      <c r="G601" s="15">
        <f t="shared" si="17"/>
        <v>45</v>
      </c>
      <c r="H601" s="15">
        <f t="shared" si="18"/>
        <v>45</v>
      </c>
    </row>
    <row r="602" spans="1:8" s="8" customFormat="1" ht="15.75" customHeight="1" x14ac:dyDescent="0.25">
      <c r="A602" s="12" t="s">
        <v>1397</v>
      </c>
      <c r="B602" s="41">
        <v>1128109</v>
      </c>
      <c r="C602" s="67" t="s">
        <v>1063</v>
      </c>
      <c r="D602" s="12" t="s">
        <v>1156</v>
      </c>
      <c r="E602" s="112">
        <v>4</v>
      </c>
      <c r="F602" s="100">
        <v>14</v>
      </c>
      <c r="G602" s="15">
        <f t="shared" si="17"/>
        <v>7</v>
      </c>
      <c r="H602" s="15">
        <f t="shared" si="18"/>
        <v>7</v>
      </c>
    </row>
    <row r="603" spans="1:8" s="8" customFormat="1" ht="15" customHeight="1" x14ac:dyDescent="0.25">
      <c r="A603" s="12" t="s">
        <v>1398</v>
      </c>
      <c r="B603" s="41">
        <v>1128111</v>
      </c>
      <c r="C603" s="67" t="s">
        <v>2193</v>
      </c>
      <c r="D603" s="12" t="s">
        <v>1156</v>
      </c>
      <c r="E603" s="112">
        <v>12</v>
      </c>
      <c r="F603" s="100">
        <v>106.54</v>
      </c>
      <c r="G603" s="15">
        <f t="shared" si="17"/>
        <v>53.27</v>
      </c>
      <c r="H603" s="15">
        <f t="shared" si="18"/>
        <v>53.27</v>
      </c>
    </row>
    <row r="604" spans="1:8" s="8" customFormat="1" ht="15.75" customHeight="1" x14ac:dyDescent="0.25">
      <c r="A604" s="12" t="s">
        <v>1399</v>
      </c>
      <c r="B604" s="41">
        <v>1128122</v>
      </c>
      <c r="C604" s="123" t="s">
        <v>2077</v>
      </c>
      <c r="D604" s="12" t="s">
        <v>1156</v>
      </c>
      <c r="E604" s="112">
        <v>11</v>
      </c>
      <c r="F604" s="100">
        <v>169.58</v>
      </c>
      <c r="G604" s="15">
        <f t="shared" si="17"/>
        <v>84.79</v>
      </c>
      <c r="H604" s="15">
        <f t="shared" si="18"/>
        <v>84.79</v>
      </c>
    </row>
    <row r="605" spans="1:8" s="8" customFormat="1" ht="14.25" customHeight="1" x14ac:dyDescent="0.25">
      <c r="A605" s="12" t="s">
        <v>1400</v>
      </c>
      <c r="B605" s="41">
        <v>1128130</v>
      </c>
      <c r="C605" s="123" t="s">
        <v>2194</v>
      </c>
      <c r="D605" s="12" t="s">
        <v>1156</v>
      </c>
      <c r="E605" s="112">
        <v>3</v>
      </c>
      <c r="F605" s="100">
        <v>9</v>
      </c>
      <c r="G605" s="15">
        <f t="shared" si="17"/>
        <v>4.5</v>
      </c>
      <c r="H605" s="15">
        <f t="shared" si="18"/>
        <v>4.5</v>
      </c>
    </row>
    <row r="606" spans="1:8" s="8" customFormat="1" ht="14.25" customHeight="1" x14ac:dyDescent="0.25">
      <c r="A606" s="12" t="s">
        <v>1401</v>
      </c>
      <c r="B606" s="41">
        <v>1128110</v>
      </c>
      <c r="C606" s="123" t="s">
        <v>2195</v>
      </c>
      <c r="D606" s="12" t="s">
        <v>1156</v>
      </c>
      <c r="E606" s="112">
        <v>16</v>
      </c>
      <c r="F606" s="100">
        <v>69.539999999999992</v>
      </c>
      <c r="G606" s="15">
        <f t="shared" si="17"/>
        <v>34.769999999999996</v>
      </c>
      <c r="H606" s="15">
        <f t="shared" si="18"/>
        <v>34.769999999999996</v>
      </c>
    </row>
    <row r="607" spans="1:8" s="8" customFormat="1" ht="15" customHeight="1" x14ac:dyDescent="0.25">
      <c r="A607" s="12" t="s">
        <v>1402</v>
      </c>
      <c r="B607" s="41">
        <v>1128040</v>
      </c>
      <c r="C607" s="67" t="s">
        <v>2193</v>
      </c>
      <c r="D607" s="12" t="s">
        <v>1156</v>
      </c>
      <c r="E607" s="112">
        <v>26</v>
      </c>
      <c r="F607" s="100">
        <v>230.8</v>
      </c>
      <c r="G607" s="15">
        <f t="shared" si="17"/>
        <v>115.4</v>
      </c>
      <c r="H607" s="15">
        <f t="shared" si="18"/>
        <v>115.4</v>
      </c>
    </row>
    <row r="608" spans="1:8" s="8" customFormat="1" ht="15.75" customHeight="1" x14ac:dyDescent="0.25">
      <c r="A608" s="12" t="s">
        <v>1403</v>
      </c>
      <c r="B608" s="41">
        <v>1128230</v>
      </c>
      <c r="C608" s="67" t="s">
        <v>2193</v>
      </c>
      <c r="D608" s="12" t="s">
        <v>1156</v>
      </c>
      <c r="E608" s="112">
        <v>12</v>
      </c>
      <c r="F608" s="100">
        <v>420</v>
      </c>
      <c r="G608" s="15">
        <f t="shared" si="17"/>
        <v>210</v>
      </c>
      <c r="H608" s="15">
        <f t="shared" si="18"/>
        <v>210</v>
      </c>
    </row>
    <row r="609" spans="1:8" s="8" customFormat="1" ht="14.25" customHeight="1" x14ac:dyDescent="0.25">
      <c r="A609" s="12" t="s">
        <v>1404</v>
      </c>
      <c r="B609" s="41">
        <v>1128232</v>
      </c>
      <c r="C609" s="67" t="s">
        <v>2196</v>
      </c>
      <c r="D609" s="12" t="s">
        <v>1156</v>
      </c>
      <c r="E609" s="112">
        <v>1</v>
      </c>
      <c r="F609" s="100">
        <v>42.5</v>
      </c>
      <c r="G609" s="15">
        <f t="shared" si="17"/>
        <v>21.25</v>
      </c>
      <c r="H609" s="15">
        <f t="shared" si="18"/>
        <v>21.25</v>
      </c>
    </row>
    <row r="610" spans="1:8" s="8" customFormat="1" ht="16.5" customHeight="1" x14ac:dyDescent="0.25">
      <c r="A610" s="12" t="s">
        <v>1405</v>
      </c>
      <c r="B610" s="41">
        <v>1128229</v>
      </c>
      <c r="C610" s="67" t="s">
        <v>2195</v>
      </c>
      <c r="D610" s="12" t="s">
        <v>1156</v>
      </c>
      <c r="E610" s="112">
        <v>34</v>
      </c>
      <c r="F610" s="100">
        <v>408</v>
      </c>
      <c r="G610" s="15">
        <f t="shared" si="17"/>
        <v>204</v>
      </c>
      <c r="H610" s="15">
        <f t="shared" si="18"/>
        <v>204</v>
      </c>
    </row>
    <row r="611" spans="1:8" s="8" customFormat="1" ht="15" customHeight="1" x14ac:dyDescent="0.25">
      <c r="A611" s="12" t="s">
        <v>1406</v>
      </c>
      <c r="B611" s="41">
        <v>1128150</v>
      </c>
      <c r="C611" s="67" t="s">
        <v>2195</v>
      </c>
      <c r="D611" s="12" t="s">
        <v>1156</v>
      </c>
      <c r="E611" s="112">
        <v>1</v>
      </c>
      <c r="F611" s="100">
        <v>9</v>
      </c>
      <c r="G611" s="15">
        <f t="shared" si="17"/>
        <v>4.5</v>
      </c>
      <c r="H611" s="15">
        <f t="shared" si="18"/>
        <v>4.5</v>
      </c>
    </row>
    <row r="612" spans="1:8" s="8" customFormat="1" ht="16.5" customHeight="1" x14ac:dyDescent="0.25">
      <c r="A612" s="12" t="s">
        <v>1407</v>
      </c>
      <c r="B612" s="41">
        <v>1128034</v>
      </c>
      <c r="C612" s="67" t="s">
        <v>2195</v>
      </c>
      <c r="D612" s="12" t="s">
        <v>1156</v>
      </c>
      <c r="E612" s="112">
        <v>5</v>
      </c>
      <c r="F612" s="100">
        <v>40.92</v>
      </c>
      <c r="G612" s="15">
        <f t="shared" si="17"/>
        <v>20.46</v>
      </c>
      <c r="H612" s="15">
        <f t="shared" si="18"/>
        <v>20.46</v>
      </c>
    </row>
    <row r="613" spans="1:8" s="8" customFormat="1" ht="16.5" customHeight="1" x14ac:dyDescent="0.25">
      <c r="A613" s="12" t="s">
        <v>1408</v>
      </c>
      <c r="B613" s="41">
        <v>1128221</v>
      </c>
      <c r="C613" s="67" t="s">
        <v>2195</v>
      </c>
      <c r="D613" s="12" t="s">
        <v>1156</v>
      </c>
      <c r="E613" s="112">
        <v>2</v>
      </c>
      <c r="F613" s="100">
        <v>19.200000000000003</v>
      </c>
      <c r="G613" s="15">
        <f t="shared" si="17"/>
        <v>9.6000000000000014</v>
      </c>
      <c r="H613" s="15">
        <f t="shared" si="18"/>
        <v>9.6000000000000014</v>
      </c>
    </row>
    <row r="614" spans="1:8" s="8" customFormat="1" ht="16.5" customHeight="1" x14ac:dyDescent="0.25">
      <c r="A614" s="12" t="s">
        <v>1409</v>
      </c>
      <c r="B614" s="41">
        <v>1128223</v>
      </c>
      <c r="C614" s="67" t="s">
        <v>2197</v>
      </c>
      <c r="D614" s="12" t="s">
        <v>1156</v>
      </c>
      <c r="E614" s="112">
        <v>33</v>
      </c>
      <c r="F614" s="100">
        <v>247.5</v>
      </c>
      <c r="G614" s="15">
        <f t="shared" si="17"/>
        <v>123.75</v>
      </c>
      <c r="H614" s="15">
        <f t="shared" si="18"/>
        <v>123.75</v>
      </c>
    </row>
    <row r="615" spans="1:8" s="8" customFormat="1" ht="16.5" customHeight="1" x14ac:dyDescent="0.25">
      <c r="A615" s="12" t="s">
        <v>1410</v>
      </c>
      <c r="B615" s="41">
        <v>1128230</v>
      </c>
      <c r="C615" s="67" t="s">
        <v>2197</v>
      </c>
      <c r="D615" s="12" t="s">
        <v>1061</v>
      </c>
      <c r="E615" s="112">
        <v>6</v>
      </c>
      <c r="F615" s="100">
        <v>245.02</v>
      </c>
      <c r="G615" s="15">
        <f t="shared" si="17"/>
        <v>122.51</v>
      </c>
      <c r="H615" s="15">
        <f t="shared" si="18"/>
        <v>122.51</v>
      </c>
    </row>
    <row r="616" spans="1:8" s="8" customFormat="1" ht="15.75" customHeight="1" x14ac:dyDescent="0.25">
      <c r="A616" s="12" t="s">
        <v>1411</v>
      </c>
      <c r="B616" s="41">
        <v>1128036</v>
      </c>
      <c r="C616" s="67" t="s">
        <v>1063</v>
      </c>
      <c r="D616" s="12" t="s">
        <v>1156</v>
      </c>
      <c r="E616" s="112">
        <v>12</v>
      </c>
      <c r="F616" s="100">
        <v>73</v>
      </c>
      <c r="G616" s="15">
        <f t="shared" si="17"/>
        <v>36.5</v>
      </c>
      <c r="H616" s="15">
        <f t="shared" si="18"/>
        <v>36.5</v>
      </c>
    </row>
    <row r="617" spans="1:8" s="8" customFormat="1" ht="13.5" customHeight="1" x14ac:dyDescent="0.25">
      <c r="A617" s="12" t="s">
        <v>1412</v>
      </c>
      <c r="B617" s="41">
        <v>1128040</v>
      </c>
      <c r="C617" s="67" t="s">
        <v>1063</v>
      </c>
      <c r="D617" s="12" t="s">
        <v>1156</v>
      </c>
      <c r="E617" s="112">
        <v>4</v>
      </c>
      <c r="F617" s="100">
        <v>17</v>
      </c>
      <c r="G617" s="15">
        <f t="shared" si="17"/>
        <v>8.5</v>
      </c>
      <c r="H617" s="15">
        <f t="shared" si="18"/>
        <v>8.5</v>
      </c>
    </row>
    <row r="618" spans="1:8" s="8" customFormat="1" ht="12.75" customHeight="1" x14ac:dyDescent="0.25">
      <c r="A618" s="12" t="s">
        <v>1413</v>
      </c>
      <c r="B618" s="41">
        <v>1128042</v>
      </c>
      <c r="C618" s="67" t="s">
        <v>1063</v>
      </c>
      <c r="D618" s="12" t="s">
        <v>1156</v>
      </c>
      <c r="E618" s="112">
        <v>25</v>
      </c>
      <c r="F618" s="100">
        <v>146.97</v>
      </c>
      <c r="G618" s="15">
        <f t="shared" si="17"/>
        <v>73.484999999999999</v>
      </c>
      <c r="H618" s="15">
        <f t="shared" si="18"/>
        <v>73.484999999999999</v>
      </c>
    </row>
    <row r="619" spans="1:8" s="8" customFormat="1" ht="14.25" customHeight="1" x14ac:dyDescent="0.25">
      <c r="A619" s="12" t="s">
        <v>1414</v>
      </c>
      <c r="B619" s="41">
        <v>1128043</v>
      </c>
      <c r="C619" s="67" t="s">
        <v>2196</v>
      </c>
      <c r="D619" s="12" t="s">
        <v>1156</v>
      </c>
      <c r="E619" s="112">
        <v>11</v>
      </c>
      <c r="F619" s="100">
        <v>139.55000000000001</v>
      </c>
      <c r="G619" s="15">
        <f t="shared" si="17"/>
        <v>69.775000000000006</v>
      </c>
      <c r="H619" s="15">
        <f t="shared" si="18"/>
        <v>69.775000000000006</v>
      </c>
    </row>
    <row r="620" spans="1:8" s="8" customFormat="1" ht="14.25" customHeight="1" x14ac:dyDescent="0.25">
      <c r="A620" s="12" t="s">
        <v>1415</v>
      </c>
      <c r="B620" s="41">
        <v>1128044</v>
      </c>
      <c r="C620" s="67" t="s">
        <v>2194</v>
      </c>
      <c r="D620" s="12" t="s">
        <v>1156</v>
      </c>
      <c r="E620" s="112">
        <v>3</v>
      </c>
      <c r="F620" s="100">
        <v>9</v>
      </c>
      <c r="G620" s="15">
        <f t="shared" si="17"/>
        <v>4.5</v>
      </c>
      <c r="H620" s="15">
        <f t="shared" si="18"/>
        <v>4.5</v>
      </c>
    </row>
    <row r="621" spans="1:8" s="8" customFormat="1" ht="14.25" customHeight="1" x14ac:dyDescent="0.25">
      <c r="A621" s="12" t="s">
        <v>1416</v>
      </c>
      <c r="B621" s="41">
        <v>1128220</v>
      </c>
      <c r="C621" s="67" t="s">
        <v>2198</v>
      </c>
      <c r="D621" s="12" t="s">
        <v>1156</v>
      </c>
      <c r="E621" s="112">
        <v>2</v>
      </c>
      <c r="F621" s="100">
        <v>120</v>
      </c>
      <c r="G621" s="15">
        <f t="shared" si="17"/>
        <v>60</v>
      </c>
      <c r="H621" s="15">
        <f t="shared" si="18"/>
        <v>60</v>
      </c>
    </row>
    <row r="622" spans="1:8" s="8" customFormat="1" ht="15.75" customHeight="1" x14ac:dyDescent="0.25">
      <c r="A622" s="12" t="s">
        <v>1417</v>
      </c>
      <c r="B622" s="41">
        <v>1128045</v>
      </c>
      <c r="C622" s="67" t="s">
        <v>2198</v>
      </c>
      <c r="D622" s="12" t="s">
        <v>1156</v>
      </c>
      <c r="E622" s="112">
        <v>41</v>
      </c>
      <c r="F622" s="100">
        <v>410</v>
      </c>
      <c r="G622" s="15">
        <f t="shared" si="17"/>
        <v>205</v>
      </c>
      <c r="H622" s="15">
        <f t="shared" si="18"/>
        <v>205</v>
      </c>
    </row>
    <row r="623" spans="1:8" s="8" customFormat="1" ht="16.5" customHeight="1" x14ac:dyDescent="0.25">
      <c r="A623" s="12" t="s">
        <v>1418</v>
      </c>
      <c r="B623" s="41">
        <v>1128123</v>
      </c>
      <c r="C623" s="123" t="s">
        <v>2078</v>
      </c>
      <c r="D623" s="12" t="s">
        <v>1156</v>
      </c>
      <c r="E623" s="112">
        <v>1</v>
      </c>
      <c r="F623" s="100">
        <v>7</v>
      </c>
      <c r="G623" s="15">
        <f t="shared" ref="G623:G688" si="19">F623/2</f>
        <v>3.5</v>
      </c>
      <c r="H623" s="15">
        <f t="shared" si="18"/>
        <v>3.5</v>
      </c>
    </row>
    <row r="624" spans="1:8" s="8" customFormat="1" ht="16.5" customHeight="1" x14ac:dyDescent="0.25">
      <c r="A624" s="12" t="s">
        <v>1419</v>
      </c>
      <c r="B624" s="41">
        <v>1128041</v>
      </c>
      <c r="C624" s="67" t="s">
        <v>2079</v>
      </c>
      <c r="D624" s="12" t="s">
        <v>1156</v>
      </c>
      <c r="E624" s="112">
        <v>3</v>
      </c>
      <c r="F624" s="100">
        <v>90</v>
      </c>
      <c r="G624" s="15">
        <f t="shared" si="19"/>
        <v>45</v>
      </c>
      <c r="H624" s="15">
        <f t="shared" ref="H624:H687" si="20">F624-G624</f>
        <v>45</v>
      </c>
    </row>
    <row r="625" spans="1:8" s="8" customFormat="1" ht="16.5" customHeight="1" x14ac:dyDescent="0.25">
      <c r="A625" s="12" t="s">
        <v>1420</v>
      </c>
      <c r="B625" s="41">
        <v>1128118</v>
      </c>
      <c r="C625" s="123" t="s">
        <v>2080</v>
      </c>
      <c r="D625" s="12" t="s">
        <v>1156</v>
      </c>
      <c r="E625" s="112">
        <v>2</v>
      </c>
      <c r="F625" s="100">
        <v>50</v>
      </c>
      <c r="G625" s="15">
        <f t="shared" si="19"/>
        <v>25</v>
      </c>
      <c r="H625" s="15">
        <f t="shared" si="20"/>
        <v>25</v>
      </c>
    </row>
    <row r="626" spans="1:8" s="8" customFormat="1" ht="15.75" customHeight="1" x14ac:dyDescent="0.25">
      <c r="A626" s="12" t="s">
        <v>1421</v>
      </c>
      <c r="B626" s="41">
        <v>1128108</v>
      </c>
      <c r="C626" s="123" t="s">
        <v>2081</v>
      </c>
      <c r="D626" s="12" t="s">
        <v>1156</v>
      </c>
      <c r="E626" s="112">
        <v>5</v>
      </c>
      <c r="F626" s="100">
        <v>130</v>
      </c>
      <c r="G626" s="15">
        <f t="shared" si="19"/>
        <v>65</v>
      </c>
      <c r="H626" s="15">
        <f t="shared" si="20"/>
        <v>65</v>
      </c>
    </row>
    <row r="627" spans="1:8" s="8" customFormat="1" ht="15.75" customHeight="1" x14ac:dyDescent="0.25">
      <c r="A627" s="12" t="s">
        <v>1422</v>
      </c>
      <c r="B627" s="41">
        <v>1128131</v>
      </c>
      <c r="C627" s="123" t="s">
        <v>2577</v>
      </c>
      <c r="D627" s="12" t="s">
        <v>1156</v>
      </c>
      <c r="E627" s="112">
        <v>3</v>
      </c>
      <c r="F627" s="100">
        <v>75</v>
      </c>
      <c r="G627" s="15">
        <f t="shared" si="19"/>
        <v>37.5</v>
      </c>
      <c r="H627" s="15">
        <f t="shared" si="20"/>
        <v>37.5</v>
      </c>
    </row>
    <row r="628" spans="1:8" s="8" customFormat="1" ht="15.75" customHeight="1" x14ac:dyDescent="0.25">
      <c r="A628" s="12" t="s">
        <v>1423</v>
      </c>
      <c r="B628" s="41">
        <v>1128051</v>
      </c>
      <c r="C628" s="67" t="s">
        <v>2880</v>
      </c>
      <c r="D628" s="12" t="s">
        <v>1156</v>
      </c>
      <c r="E628" s="112">
        <v>3</v>
      </c>
      <c r="F628" s="100">
        <v>75</v>
      </c>
      <c r="G628" s="15">
        <f t="shared" si="19"/>
        <v>37.5</v>
      </c>
      <c r="H628" s="15">
        <f t="shared" si="20"/>
        <v>37.5</v>
      </c>
    </row>
    <row r="629" spans="1:8" s="8" customFormat="1" ht="15" customHeight="1" x14ac:dyDescent="0.25">
      <c r="A629" s="12" t="s">
        <v>1424</v>
      </c>
      <c r="B629" s="41">
        <v>1128121</v>
      </c>
      <c r="C629" s="123" t="s">
        <v>2082</v>
      </c>
      <c r="D629" s="12" t="s">
        <v>1156</v>
      </c>
      <c r="E629" s="112">
        <v>1</v>
      </c>
      <c r="F629" s="100">
        <v>5</v>
      </c>
      <c r="G629" s="15">
        <f t="shared" si="19"/>
        <v>2.5</v>
      </c>
      <c r="H629" s="15">
        <f t="shared" si="20"/>
        <v>2.5</v>
      </c>
    </row>
    <row r="630" spans="1:8" s="8" customFormat="1" ht="15" customHeight="1" x14ac:dyDescent="0.25">
      <c r="A630" s="12" t="s">
        <v>1425</v>
      </c>
      <c r="B630" s="41">
        <v>1128235</v>
      </c>
      <c r="C630" s="123" t="s">
        <v>2199</v>
      </c>
      <c r="D630" s="12" t="s">
        <v>1156</v>
      </c>
      <c r="E630" s="112">
        <v>12</v>
      </c>
      <c r="F630" s="100">
        <v>600</v>
      </c>
      <c r="G630" s="15">
        <f t="shared" si="19"/>
        <v>300</v>
      </c>
      <c r="H630" s="15">
        <f t="shared" si="20"/>
        <v>300</v>
      </c>
    </row>
    <row r="631" spans="1:8" s="8" customFormat="1" ht="15" customHeight="1" x14ac:dyDescent="0.25">
      <c r="A631" s="12" t="s">
        <v>1426</v>
      </c>
      <c r="B631" s="41">
        <v>1128134</v>
      </c>
      <c r="C631" s="123" t="s">
        <v>2083</v>
      </c>
      <c r="D631" s="12" t="s">
        <v>1061</v>
      </c>
      <c r="E631" s="112">
        <v>21</v>
      </c>
      <c r="F631" s="100">
        <v>258</v>
      </c>
      <c r="G631" s="15">
        <f t="shared" si="19"/>
        <v>129</v>
      </c>
      <c r="H631" s="15">
        <f t="shared" si="20"/>
        <v>129</v>
      </c>
    </row>
    <row r="632" spans="1:8" s="8" customFormat="1" ht="15.75" customHeight="1" x14ac:dyDescent="0.25">
      <c r="A632" s="12" t="s">
        <v>1427</v>
      </c>
      <c r="B632" s="41">
        <v>1128038</v>
      </c>
      <c r="C632" s="67" t="s">
        <v>2881</v>
      </c>
      <c r="D632" s="12" t="s">
        <v>1156</v>
      </c>
      <c r="E632" s="112">
        <v>5</v>
      </c>
      <c r="F632" s="100">
        <v>250</v>
      </c>
      <c r="G632" s="15">
        <f t="shared" si="19"/>
        <v>125</v>
      </c>
      <c r="H632" s="15">
        <f t="shared" si="20"/>
        <v>125</v>
      </c>
    </row>
    <row r="633" spans="1:8" s="8" customFormat="1" ht="15.75" customHeight="1" x14ac:dyDescent="0.25">
      <c r="A633" s="12" t="s">
        <v>1428</v>
      </c>
      <c r="B633" s="41">
        <v>1128046</v>
      </c>
      <c r="C633" s="67" t="s">
        <v>2084</v>
      </c>
      <c r="D633" s="12" t="s">
        <v>1061</v>
      </c>
      <c r="E633" s="112">
        <v>30</v>
      </c>
      <c r="F633" s="100">
        <v>1222.5</v>
      </c>
      <c r="G633" s="15">
        <f t="shared" si="19"/>
        <v>611.25</v>
      </c>
      <c r="H633" s="15">
        <f t="shared" si="20"/>
        <v>611.25</v>
      </c>
    </row>
    <row r="634" spans="1:8" s="8" customFormat="1" ht="14.25" customHeight="1" x14ac:dyDescent="0.25">
      <c r="A634" s="12" t="s">
        <v>1429</v>
      </c>
      <c r="B634" s="41">
        <v>1128047</v>
      </c>
      <c r="C634" s="67" t="s">
        <v>2882</v>
      </c>
      <c r="D634" s="12" t="s">
        <v>1156</v>
      </c>
      <c r="E634" s="112">
        <v>16</v>
      </c>
      <c r="F634" s="100">
        <v>324.23</v>
      </c>
      <c r="G634" s="15">
        <f t="shared" si="19"/>
        <v>162.11500000000001</v>
      </c>
      <c r="H634" s="15">
        <f t="shared" si="20"/>
        <v>162.11500000000001</v>
      </c>
    </row>
    <row r="635" spans="1:8" s="8" customFormat="1" ht="12.75" customHeight="1" x14ac:dyDescent="0.25">
      <c r="A635" s="12" t="s">
        <v>1430</v>
      </c>
      <c r="B635" s="41">
        <v>1128048</v>
      </c>
      <c r="C635" s="67" t="s">
        <v>2086</v>
      </c>
      <c r="D635" s="12" t="s">
        <v>1156</v>
      </c>
      <c r="E635" s="112">
        <v>1</v>
      </c>
      <c r="F635" s="100">
        <v>10</v>
      </c>
      <c r="G635" s="15">
        <f t="shared" si="19"/>
        <v>5</v>
      </c>
      <c r="H635" s="15">
        <f t="shared" si="20"/>
        <v>5</v>
      </c>
    </row>
    <row r="636" spans="1:8" s="8" customFormat="1" ht="15" customHeight="1" x14ac:dyDescent="0.25">
      <c r="A636" s="12" t="s">
        <v>1431</v>
      </c>
      <c r="B636" s="45">
        <v>1128049</v>
      </c>
      <c r="C636" s="118" t="s">
        <v>2087</v>
      </c>
      <c r="D636" s="12" t="s">
        <v>1156</v>
      </c>
      <c r="E636" s="112">
        <v>26</v>
      </c>
      <c r="F636" s="100">
        <v>1287</v>
      </c>
      <c r="G636" s="15">
        <f t="shared" si="19"/>
        <v>643.5</v>
      </c>
      <c r="H636" s="15">
        <f t="shared" si="20"/>
        <v>643.5</v>
      </c>
    </row>
    <row r="637" spans="1:8" s="8" customFormat="1" ht="15" customHeight="1" x14ac:dyDescent="0.25">
      <c r="A637" s="12" t="s">
        <v>1432</v>
      </c>
      <c r="B637" s="51">
        <v>1128092</v>
      </c>
      <c r="C637" s="49" t="s">
        <v>2088</v>
      </c>
      <c r="D637" s="12" t="s">
        <v>1156</v>
      </c>
      <c r="E637" s="112">
        <v>6</v>
      </c>
      <c r="F637" s="100">
        <v>360</v>
      </c>
      <c r="G637" s="15">
        <f t="shared" si="19"/>
        <v>180</v>
      </c>
      <c r="H637" s="15">
        <f t="shared" si="20"/>
        <v>180</v>
      </c>
    </row>
    <row r="638" spans="1:8" s="8" customFormat="1" ht="14.25" customHeight="1" x14ac:dyDescent="0.25">
      <c r="A638" s="12" t="s">
        <v>1433</v>
      </c>
      <c r="B638" s="41" t="s">
        <v>2109</v>
      </c>
      <c r="C638" s="107" t="s">
        <v>2200</v>
      </c>
      <c r="D638" s="12" t="s">
        <v>1156</v>
      </c>
      <c r="E638" s="112">
        <v>3</v>
      </c>
      <c r="F638" s="100">
        <v>6630</v>
      </c>
      <c r="G638" s="15">
        <f t="shared" si="19"/>
        <v>3315</v>
      </c>
      <c r="H638" s="15">
        <f t="shared" si="20"/>
        <v>3315</v>
      </c>
    </row>
    <row r="639" spans="1:8" s="8" customFormat="1" ht="15.75" customHeight="1" x14ac:dyDescent="0.25">
      <c r="A639" s="12" t="s">
        <v>1434</v>
      </c>
      <c r="B639" s="41">
        <v>1127938</v>
      </c>
      <c r="C639" s="107" t="s">
        <v>2201</v>
      </c>
      <c r="D639" s="12" t="s">
        <v>1156</v>
      </c>
      <c r="E639" s="112">
        <v>1</v>
      </c>
      <c r="F639" s="100">
        <v>780</v>
      </c>
      <c r="G639" s="15">
        <f t="shared" si="19"/>
        <v>390</v>
      </c>
      <c r="H639" s="15">
        <f t="shared" si="20"/>
        <v>390</v>
      </c>
    </row>
    <row r="640" spans="1:8" s="8" customFormat="1" ht="14.25" customHeight="1" x14ac:dyDescent="0.25">
      <c r="A640" s="12" t="s">
        <v>1435</v>
      </c>
      <c r="B640" s="41">
        <v>1127939</v>
      </c>
      <c r="C640" s="107" t="s">
        <v>2864</v>
      </c>
      <c r="D640" s="12" t="s">
        <v>1156</v>
      </c>
      <c r="E640" s="112">
        <v>1</v>
      </c>
      <c r="F640" s="100">
        <v>350</v>
      </c>
      <c r="G640" s="15">
        <f t="shared" si="19"/>
        <v>175</v>
      </c>
      <c r="H640" s="15">
        <f t="shared" si="20"/>
        <v>175</v>
      </c>
    </row>
    <row r="641" spans="1:8" s="8" customFormat="1" ht="15.75" customHeight="1" x14ac:dyDescent="0.25">
      <c r="A641" s="12" t="s">
        <v>1436</v>
      </c>
      <c r="B641" s="41">
        <v>1127940</v>
      </c>
      <c r="C641" s="107" t="s">
        <v>2202</v>
      </c>
      <c r="D641" s="12" t="s">
        <v>1156</v>
      </c>
      <c r="E641" s="112">
        <v>1</v>
      </c>
      <c r="F641" s="100">
        <v>108</v>
      </c>
      <c r="G641" s="15">
        <f t="shared" si="19"/>
        <v>54</v>
      </c>
      <c r="H641" s="15">
        <f t="shared" si="20"/>
        <v>54</v>
      </c>
    </row>
    <row r="642" spans="1:8" s="8" customFormat="1" ht="15" customHeight="1" x14ac:dyDescent="0.25">
      <c r="A642" s="12" t="s">
        <v>1437</v>
      </c>
      <c r="B642" s="41">
        <v>1127941</v>
      </c>
      <c r="C642" s="107" t="s">
        <v>2203</v>
      </c>
      <c r="D642" s="12" t="s">
        <v>1156</v>
      </c>
      <c r="E642" s="112">
        <v>1</v>
      </c>
      <c r="F642" s="100">
        <v>2198</v>
      </c>
      <c r="G642" s="15">
        <f t="shared" si="19"/>
        <v>1099</v>
      </c>
      <c r="H642" s="15">
        <f t="shared" si="20"/>
        <v>1099</v>
      </c>
    </row>
    <row r="643" spans="1:8" s="8" customFormat="1" ht="15" customHeight="1" x14ac:dyDescent="0.25">
      <c r="A643" s="12" t="s">
        <v>1438</v>
      </c>
      <c r="B643" s="51">
        <v>11279941</v>
      </c>
      <c r="C643" s="101" t="s">
        <v>2089</v>
      </c>
      <c r="D643" s="12" t="s">
        <v>1156</v>
      </c>
      <c r="E643" s="112">
        <v>1</v>
      </c>
      <c r="F643" s="100">
        <v>4430</v>
      </c>
      <c r="G643" s="15">
        <f t="shared" si="19"/>
        <v>2215</v>
      </c>
      <c r="H643" s="15">
        <f t="shared" si="20"/>
        <v>2215</v>
      </c>
    </row>
    <row r="644" spans="1:8" s="8" customFormat="1" ht="15.75" customHeight="1" x14ac:dyDescent="0.25">
      <c r="A644" s="12" t="s">
        <v>1439</v>
      </c>
      <c r="B644" s="51">
        <v>11279997</v>
      </c>
      <c r="C644" s="101" t="s">
        <v>2090</v>
      </c>
      <c r="D644" s="12" t="s">
        <v>1061</v>
      </c>
      <c r="E644" s="112">
        <v>1</v>
      </c>
      <c r="F644" s="100">
        <v>2090</v>
      </c>
      <c r="G644" s="15">
        <f t="shared" si="19"/>
        <v>1045</v>
      </c>
      <c r="H644" s="15">
        <f t="shared" si="20"/>
        <v>1045</v>
      </c>
    </row>
    <row r="645" spans="1:8" s="8" customFormat="1" ht="28.5" customHeight="1" x14ac:dyDescent="0.25">
      <c r="A645" s="12" t="s">
        <v>1440</v>
      </c>
      <c r="B645" s="51">
        <v>11271002</v>
      </c>
      <c r="C645" s="101" t="s">
        <v>2091</v>
      </c>
      <c r="D645" s="12" t="s">
        <v>1156</v>
      </c>
      <c r="E645" s="112">
        <v>1</v>
      </c>
      <c r="F645" s="100">
        <v>100</v>
      </c>
      <c r="G645" s="15">
        <f t="shared" si="19"/>
        <v>50</v>
      </c>
      <c r="H645" s="15">
        <f t="shared" si="20"/>
        <v>50</v>
      </c>
    </row>
    <row r="646" spans="1:8" s="8" customFormat="1" ht="19.5" customHeight="1" x14ac:dyDescent="0.25">
      <c r="A646" s="12" t="s">
        <v>1441</v>
      </c>
      <c r="B646" s="42" t="s">
        <v>2110</v>
      </c>
      <c r="C646" s="104" t="s">
        <v>2092</v>
      </c>
      <c r="D646" s="12" t="s">
        <v>1156</v>
      </c>
      <c r="E646" s="62">
        <v>1</v>
      </c>
      <c r="F646" s="103">
        <v>21</v>
      </c>
      <c r="G646" s="15">
        <f t="shared" si="19"/>
        <v>10.5</v>
      </c>
      <c r="H646" s="15">
        <f t="shared" si="20"/>
        <v>10.5</v>
      </c>
    </row>
    <row r="647" spans="1:8" s="8" customFormat="1" ht="13.5" customHeight="1" x14ac:dyDescent="0.25">
      <c r="A647" s="12" t="s">
        <v>1442</v>
      </c>
      <c r="B647" s="41" t="s">
        <v>2111</v>
      </c>
      <c r="C647" s="107" t="s">
        <v>377</v>
      </c>
      <c r="D647" s="12" t="s">
        <v>1156</v>
      </c>
      <c r="E647" s="62">
        <v>1</v>
      </c>
      <c r="F647" s="103">
        <v>100</v>
      </c>
      <c r="G647" s="15">
        <f t="shared" si="19"/>
        <v>50</v>
      </c>
      <c r="H647" s="15">
        <f t="shared" si="20"/>
        <v>50</v>
      </c>
    </row>
    <row r="648" spans="1:8" s="8" customFormat="1" ht="16.5" customHeight="1" x14ac:dyDescent="0.25">
      <c r="A648" s="12" t="s">
        <v>1443</v>
      </c>
      <c r="B648" s="41" t="s">
        <v>2112</v>
      </c>
      <c r="C648" s="107" t="s">
        <v>2093</v>
      </c>
      <c r="D648" s="12" t="s">
        <v>1156</v>
      </c>
      <c r="E648" s="62">
        <v>15</v>
      </c>
      <c r="F648" s="103">
        <v>324</v>
      </c>
      <c r="G648" s="15">
        <f t="shared" si="19"/>
        <v>162</v>
      </c>
      <c r="H648" s="15">
        <f t="shared" si="20"/>
        <v>162</v>
      </c>
    </row>
    <row r="649" spans="1:8" s="8" customFormat="1" ht="15.75" customHeight="1" x14ac:dyDescent="0.25">
      <c r="A649" s="12" t="s">
        <v>1444</v>
      </c>
      <c r="B649" s="41" t="s">
        <v>2113</v>
      </c>
      <c r="C649" s="107" t="s">
        <v>2094</v>
      </c>
      <c r="D649" s="12" t="s">
        <v>1156</v>
      </c>
      <c r="E649" s="62">
        <v>6</v>
      </c>
      <c r="F649" s="103">
        <v>203.35</v>
      </c>
      <c r="G649" s="15">
        <f t="shared" si="19"/>
        <v>101.675</v>
      </c>
      <c r="H649" s="15">
        <f t="shared" si="20"/>
        <v>101.675</v>
      </c>
    </row>
    <row r="650" spans="1:8" s="8" customFormat="1" ht="18" customHeight="1" x14ac:dyDescent="0.25">
      <c r="A650" s="12" t="s">
        <v>1445</v>
      </c>
      <c r="B650" s="41" t="s">
        <v>2114</v>
      </c>
      <c r="C650" s="107" t="s">
        <v>1057</v>
      </c>
      <c r="D650" s="12" t="s">
        <v>1061</v>
      </c>
      <c r="E650" s="62">
        <v>1</v>
      </c>
      <c r="F650" s="103">
        <v>84</v>
      </c>
      <c r="G650" s="15">
        <f t="shared" si="19"/>
        <v>42</v>
      </c>
      <c r="H650" s="15">
        <f t="shared" si="20"/>
        <v>42</v>
      </c>
    </row>
    <row r="651" spans="1:8" s="8" customFormat="1" ht="16.5" customHeight="1" x14ac:dyDescent="0.25">
      <c r="A651" s="12" t="s">
        <v>1446</v>
      </c>
      <c r="B651" s="41" t="s">
        <v>2115</v>
      </c>
      <c r="C651" s="107" t="s">
        <v>747</v>
      </c>
      <c r="D651" s="12" t="s">
        <v>1156</v>
      </c>
      <c r="E651" s="62">
        <v>2</v>
      </c>
      <c r="F651" s="103">
        <v>130</v>
      </c>
      <c r="G651" s="15">
        <f t="shared" si="19"/>
        <v>65</v>
      </c>
      <c r="H651" s="15">
        <f t="shared" si="20"/>
        <v>65</v>
      </c>
    </row>
    <row r="652" spans="1:8" s="8" customFormat="1" ht="15.75" customHeight="1" x14ac:dyDescent="0.25">
      <c r="A652" s="12" t="s">
        <v>1447</v>
      </c>
      <c r="B652" s="41" t="s">
        <v>2116</v>
      </c>
      <c r="C652" s="107" t="s">
        <v>2095</v>
      </c>
      <c r="D652" s="12" t="s">
        <v>1156</v>
      </c>
      <c r="E652" s="62">
        <v>2</v>
      </c>
      <c r="F652" s="103">
        <v>106</v>
      </c>
      <c r="G652" s="15">
        <f t="shared" si="19"/>
        <v>53</v>
      </c>
      <c r="H652" s="15">
        <f t="shared" si="20"/>
        <v>53</v>
      </c>
    </row>
    <row r="653" spans="1:8" s="8" customFormat="1" ht="15.75" customHeight="1" x14ac:dyDescent="0.25">
      <c r="A653" s="12" t="s">
        <v>1448</v>
      </c>
      <c r="B653" s="41" t="s">
        <v>2117</v>
      </c>
      <c r="C653" s="107" t="s">
        <v>2096</v>
      </c>
      <c r="D653" s="12" t="s">
        <v>1156</v>
      </c>
      <c r="E653" s="62">
        <v>2</v>
      </c>
      <c r="F653" s="103">
        <v>50</v>
      </c>
      <c r="G653" s="15">
        <f t="shared" si="19"/>
        <v>25</v>
      </c>
      <c r="H653" s="15">
        <f t="shared" si="20"/>
        <v>25</v>
      </c>
    </row>
    <row r="654" spans="1:8" s="8" customFormat="1" ht="15.75" customHeight="1" x14ac:dyDescent="0.25">
      <c r="A654" s="12" t="s">
        <v>1449</v>
      </c>
      <c r="B654" s="37" t="s">
        <v>2118</v>
      </c>
      <c r="C654" s="123" t="s">
        <v>2097</v>
      </c>
      <c r="D654" s="12" t="s">
        <v>1061</v>
      </c>
      <c r="E654" s="62">
        <v>2</v>
      </c>
      <c r="F654" s="103">
        <v>8</v>
      </c>
      <c r="G654" s="15">
        <f t="shared" si="19"/>
        <v>4</v>
      </c>
      <c r="H654" s="15">
        <f t="shared" si="20"/>
        <v>4</v>
      </c>
    </row>
    <row r="655" spans="1:8" s="8" customFormat="1" ht="16.5" customHeight="1" x14ac:dyDescent="0.25">
      <c r="A655" s="12" t="s">
        <v>1450</v>
      </c>
      <c r="B655" s="114">
        <v>112610030</v>
      </c>
      <c r="C655" s="138" t="s">
        <v>2098</v>
      </c>
      <c r="D655" s="12" t="s">
        <v>1156</v>
      </c>
      <c r="E655" s="115">
        <v>1</v>
      </c>
      <c r="F655" s="116">
        <v>1000</v>
      </c>
      <c r="G655" s="15">
        <f t="shared" si="19"/>
        <v>500</v>
      </c>
      <c r="H655" s="15">
        <f t="shared" si="20"/>
        <v>500</v>
      </c>
    </row>
    <row r="656" spans="1:8" s="8" customFormat="1" ht="16.5" customHeight="1" x14ac:dyDescent="0.25">
      <c r="A656" s="12" t="s">
        <v>1451</v>
      </c>
      <c r="B656" s="51">
        <v>112610096</v>
      </c>
      <c r="C656" s="101" t="s">
        <v>2099</v>
      </c>
      <c r="D656" s="12" t="s">
        <v>1156</v>
      </c>
      <c r="E656" s="62">
        <v>6</v>
      </c>
      <c r="F656" s="103">
        <v>15646.62</v>
      </c>
      <c r="G656" s="15">
        <f t="shared" si="19"/>
        <v>7823.31</v>
      </c>
      <c r="H656" s="15">
        <f t="shared" si="20"/>
        <v>7823.31</v>
      </c>
    </row>
    <row r="657" spans="1:8" s="8" customFormat="1" ht="31.5" customHeight="1" x14ac:dyDescent="0.25">
      <c r="A657" s="12" t="s">
        <v>1452</v>
      </c>
      <c r="B657" s="55" t="s">
        <v>2119</v>
      </c>
      <c r="C657" s="101" t="s">
        <v>2100</v>
      </c>
      <c r="D657" s="12" t="s">
        <v>1156</v>
      </c>
      <c r="E657" s="62">
        <v>3</v>
      </c>
      <c r="F657" s="103">
        <v>5347.5</v>
      </c>
      <c r="G657" s="15">
        <f t="shared" si="19"/>
        <v>2673.75</v>
      </c>
      <c r="H657" s="15">
        <f t="shared" si="20"/>
        <v>2673.75</v>
      </c>
    </row>
    <row r="658" spans="1:8" s="8" customFormat="1" ht="16.5" customHeight="1" x14ac:dyDescent="0.25">
      <c r="A658" s="12" t="s">
        <v>1453</v>
      </c>
      <c r="B658" s="41">
        <v>1124686</v>
      </c>
      <c r="C658" s="107" t="s">
        <v>2204</v>
      </c>
      <c r="D658" s="12" t="s">
        <v>1061</v>
      </c>
      <c r="E658" s="112">
        <v>1</v>
      </c>
      <c r="F658" s="100">
        <v>290</v>
      </c>
      <c r="G658" s="15">
        <f t="shared" si="19"/>
        <v>145</v>
      </c>
      <c r="H658" s="15">
        <f t="shared" si="20"/>
        <v>145</v>
      </c>
    </row>
    <row r="659" spans="1:8" s="8" customFormat="1" ht="16.5" customHeight="1" x14ac:dyDescent="0.25">
      <c r="A659" s="12" t="s">
        <v>1454</v>
      </c>
      <c r="B659" s="41">
        <v>1124865</v>
      </c>
      <c r="C659" s="107" t="s">
        <v>1</v>
      </c>
      <c r="D659" s="12" t="s">
        <v>1061</v>
      </c>
      <c r="E659" s="112">
        <v>1</v>
      </c>
      <c r="F659" s="100">
        <v>360</v>
      </c>
      <c r="G659" s="15">
        <f t="shared" si="19"/>
        <v>180</v>
      </c>
      <c r="H659" s="15">
        <f t="shared" si="20"/>
        <v>180</v>
      </c>
    </row>
    <row r="660" spans="1:8" s="8" customFormat="1" ht="15.75" customHeight="1" x14ac:dyDescent="0.25">
      <c r="A660" s="12" t="s">
        <v>1455</v>
      </c>
      <c r="B660" s="41">
        <v>1124866</v>
      </c>
      <c r="C660" s="107" t="s">
        <v>2412</v>
      </c>
      <c r="D660" s="12" t="s">
        <v>1156</v>
      </c>
      <c r="E660" s="112">
        <v>1</v>
      </c>
      <c r="F660" s="100">
        <v>260</v>
      </c>
      <c r="G660" s="15">
        <f t="shared" si="19"/>
        <v>130</v>
      </c>
      <c r="H660" s="15">
        <f t="shared" si="20"/>
        <v>130</v>
      </c>
    </row>
    <row r="661" spans="1:8" s="8" customFormat="1" ht="17.25" customHeight="1" x14ac:dyDescent="0.25">
      <c r="A661" s="12" t="s">
        <v>1456</v>
      </c>
      <c r="B661" s="45">
        <v>1124687</v>
      </c>
      <c r="C661" s="153" t="s">
        <v>2413</v>
      </c>
      <c r="D661" s="12" t="s">
        <v>1061</v>
      </c>
      <c r="E661" s="112">
        <v>1</v>
      </c>
      <c r="F661" s="100">
        <v>240</v>
      </c>
      <c r="G661" s="15">
        <f t="shared" si="19"/>
        <v>120</v>
      </c>
      <c r="H661" s="15">
        <f t="shared" si="20"/>
        <v>120</v>
      </c>
    </row>
    <row r="662" spans="1:8" s="8" customFormat="1" ht="21" customHeight="1" x14ac:dyDescent="0.25">
      <c r="A662" s="12" t="s">
        <v>1457</v>
      </c>
      <c r="B662" s="51">
        <v>1124941</v>
      </c>
      <c r="C662" s="101" t="s">
        <v>868</v>
      </c>
      <c r="D662" s="12" t="s">
        <v>1156</v>
      </c>
      <c r="E662" s="112">
        <v>1</v>
      </c>
      <c r="F662" s="100">
        <v>730</v>
      </c>
      <c r="G662" s="15">
        <f t="shared" si="19"/>
        <v>365</v>
      </c>
      <c r="H662" s="15">
        <f t="shared" si="20"/>
        <v>365</v>
      </c>
    </row>
    <row r="663" spans="1:8" s="8" customFormat="1" ht="16.5" customHeight="1" x14ac:dyDescent="0.25">
      <c r="A663" s="12" t="s">
        <v>1458</v>
      </c>
      <c r="B663" s="51">
        <v>1124942</v>
      </c>
      <c r="C663" s="101" t="s">
        <v>868</v>
      </c>
      <c r="D663" s="12" t="s">
        <v>1156</v>
      </c>
      <c r="E663" s="112">
        <v>1</v>
      </c>
      <c r="F663" s="100">
        <v>540</v>
      </c>
      <c r="G663" s="15">
        <f t="shared" si="19"/>
        <v>270</v>
      </c>
      <c r="H663" s="15">
        <f t="shared" si="20"/>
        <v>270</v>
      </c>
    </row>
    <row r="664" spans="1:8" s="8" customFormat="1" ht="16.5" customHeight="1" x14ac:dyDescent="0.25">
      <c r="A664" s="12" t="s">
        <v>1459</v>
      </c>
      <c r="B664" s="51">
        <v>1124943</v>
      </c>
      <c r="C664" s="117" t="s">
        <v>868</v>
      </c>
      <c r="D664" s="12" t="s">
        <v>1156</v>
      </c>
      <c r="E664" s="112">
        <v>1</v>
      </c>
      <c r="F664" s="100">
        <v>540</v>
      </c>
      <c r="G664" s="15">
        <f t="shared" si="19"/>
        <v>270</v>
      </c>
      <c r="H664" s="15">
        <f t="shared" si="20"/>
        <v>270</v>
      </c>
    </row>
    <row r="665" spans="1:8" s="8" customFormat="1" ht="20.25" customHeight="1" x14ac:dyDescent="0.25">
      <c r="A665" s="12" t="s">
        <v>1460</v>
      </c>
      <c r="B665" s="41">
        <v>1126972</v>
      </c>
      <c r="C665" s="67" t="s">
        <v>2205</v>
      </c>
      <c r="D665" s="12" t="s">
        <v>1156</v>
      </c>
      <c r="E665" s="12">
        <v>1</v>
      </c>
      <c r="F665" s="15">
        <v>620</v>
      </c>
      <c r="G665" s="15">
        <f t="shared" si="19"/>
        <v>310</v>
      </c>
      <c r="H665" s="15">
        <f t="shared" si="20"/>
        <v>310</v>
      </c>
    </row>
    <row r="666" spans="1:8" s="8" customFormat="1" ht="15.75" customHeight="1" x14ac:dyDescent="0.25">
      <c r="A666" s="12" t="s">
        <v>1461</v>
      </c>
      <c r="B666" s="42">
        <v>1127787</v>
      </c>
      <c r="C666" s="104" t="s">
        <v>2206</v>
      </c>
      <c r="D666" s="12" t="s">
        <v>1156</v>
      </c>
      <c r="E666" s="112">
        <v>1</v>
      </c>
      <c r="F666" s="100">
        <v>715</v>
      </c>
      <c r="G666" s="15">
        <f t="shared" si="19"/>
        <v>357.5</v>
      </c>
      <c r="H666" s="15">
        <f t="shared" si="20"/>
        <v>357.5</v>
      </c>
    </row>
    <row r="667" spans="1:8" s="8" customFormat="1" ht="16.5" customHeight="1" x14ac:dyDescent="0.25">
      <c r="A667" s="12" t="s">
        <v>1462</v>
      </c>
      <c r="B667" s="41">
        <v>1126057</v>
      </c>
      <c r="C667" s="107" t="s">
        <v>1072</v>
      </c>
      <c r="D667" s="12" t="s">
        <v>1156</v>
      </c>
      <c r="E667" s="112">
        <v>1</v>
      </c>
      <c r="F667" s="100">
        <v>25</v>
      </c>
      <c r="G667" s="15">
        <f t="shared" si="19"/>
        <v>12.5</v>
      </c>
      <c r="H667" s="15">
        <f t="shared" si="20"/>
        <v>12.5</v>
      </c>
    </row>
    <row r="668" spans="1:8" s="8" customFormat="1" ht="16.5" customHeight="1" x14ac:dyDescent="0.25">
      <c r="A668" s="12" t="s">
        <v>1463</v>
      </c>
      <c r="B668" s="41">
        <v>1127930</v>
      </c>
      <c r="C668" s="107" t="s">
        <v>755</v>
      </c>
      <c r="D668" s="12" t="s">
        <v>1156</v>
      </c>
      <c r="E668" s="112">
        <v>1</v>
      </c>
      <c r="F668" s="100">
        <v>2280</v>
      </c>
      <c r="G668" s="15">
        <f t="shared" si="19"/>
        <v>1140</v>
      </c>
      <c r="H668" s="15">
        <f t="shared" si="20"/>
        <v>1140</v>
      </c>
    </row>
    <row r="669" spans="1:8" s="8" customFormat="1" ht="15.75" customHeight="1" x14ac:dyDescent="0.25">
      <c r="A669" s="12" t="s">
        <v>1464</v>
      </c>
      <c r="B669" s="41">
        <v>1127931</v>
      </c>
      <c r="C669" s="107" t="s">
        <v>2414</v>
      </c>
      <c r="D669" s="12" t="s">
        <v>1156</v>
      </c>
      <c r="E669" s="112">
        <v>1</v>
      </c>
      <c r="F669" s="100">
        <v>6000</v>
      </c>
      <c r="G669" s="15">
        <f t="shared" si="19"/>
        <v>3000</v>
      </c>
      <c r="H669" s="15">
        <f t="shared" si="20"/>
        <v>3000</v>
      </c>
    </row>
    <row r="670" spans="1:8" s="8" customFormat="1" ht="15.75" customHeight="1" x14ac:dyDescent="0.25">
      <c r="A670" s="12" t="s">
        <v>1465</v>
      </c>
      <c r="B670" s="41">
        <v>1126023</v>
      </c>
      <c r="C670" s="107" t="s">
        <v>2207</v>
      </c>
      <c r="D670" s="12" t="s">
        <v>1156</v>
      </c>
      <c r="E670" s="112">
        <v>10</v>
      </c>
      <c r="F670" s="100">
        <v>9980</v>
      </c>
      <c r="G670" s="15">
        <f t="shared" si="19"/>
        <v>4990</v>
      </c>
      <c r="H670" s="15">
        <f t="shared" si="20"/>
        <v>4990</v>
      </c>
    </row>
    <row r="671" spans="1:8" s="8" customFormat="1" ht="15" customHeight="1" x14ac:dyDescent="0.25">
      <c r="A671" s="12" t="s">
        <v>1466</v>
      </c>
      <c r="B671" s="41">
        <v>1126024</v>
      </c>
      <c r="C671" s="107" t="s">
        <v>2208</v>
      </c>
      <c r="D671" s="12" t="s">
        <v>1156</v>
      </c>
      <c r="E671" s="112">
        <v>1</v>
      </c>
      <c r="F671" s="100">
        <v>49</v>
      </c>
      <c r="G671" s="15">
        <f t="shared" si="19"/>
        <v>24.5</v>
      </c>
      <c r="H671" s="15">
        <f t="shared" si="20"/>
        <v>24.5</v>
      </c>
    </row>
    <row r="672" spans="1:8" s="8" customFormat="1" ht="16.5" customHeight="1" x14ac:dyDescent="0.25">
      <c r="A672" s="12" t="s">
        <v>1467</v>
      </c>
      <c r="B672" s="41">
        <v>1126025</v>
      </c>
      <c r="C672" s="107" t="s">
        <v>2092</v>
      </c>
      <c r="D672" s="12" t="s">
        <v>1156</v>
      </c>
      <c r="E672" s="112">
        <v>1</v>
      </c>
      <c r="F672" s="100">
        <v>28</v>
      </c>
      <c r="G672" s="15">
        <f t="shared" si="19"/>
        <v>14</v>
      </c>
      <c r="H672" s="15">
        <f t="shared" si="20"/>
        <v>14</v>
      </c>
    </row>
    <row r="673" spans="1:8" s="8" customFormat="1" ht="15.75" customHeight="1" x14ac:dyDescent="0.25">
      <c r="A673" s="12" t="s">
        <v>1468</v>
      </c>
      <c r="B673" s="41" t="s">
        <v>2269</v>
      </c>
      <c r="C673" s="107" t="s">
        <v>2415</v>
      </c>
      <c r="D673" s="12" t="s">
        <v>1156</v>
      </c>
      <c r="E673" s="112">
        <v>1</v>
      </c>
      <c r="F673" s="100">
        <v>538</v>
      </c>
      <c r="G673" s="15">
        <f t="shared" si="19"/>
        <v>269</v>
      </c>
      <c r="H673" s="15">
        <f t="shared" si="20"/>
        <v>269</v>
      </c>
    </row>
    <row r="674" spans="1:8" s="8" customFormat="1" ht="15.75" customHeight="1" x14ac:dyDescent="0.25">
      <c r="A674" s="12" t="s">
        <v>1469</v>
      </c>
      <c r="B674" s="41">
        <v>1127027</v>
      </c>
      <c r="C674" s="107" t="s">
        <v>2416</v>
      </c>
      <c r="D674" s="12" t="s">
        <v>1156</v>
      </c>
      <c r="E674" s="112">
        <v>3</v>
      </c>
      <c r="F674" s="100">
        <v>2550</v>
      </c>
      <c r="G674" s="15">
        <f t="shared" si="19"/>
        <v>1275</v>
      </c>
      <c r="H674" s="15">
        <f t="shared" si="20"/>
        <v>1275</v>
      </c>
    </row>
    <row r="675" spans="1:8" s="8" customFormat="1" ht="18.75" customHeight="1" x14ac:dyDescent="0.25">
      <c r="A675" s="12" t="s">
        <v>1470</v>
      </c>
      <c r="B675" s="41">
        <v>1127791</v>
      </c>
      <c r="C675" s="107" t="s">
        <v>2417</v>
      </c>
      <c r="D675" s="12" t="s">
        <v>1156</v>
      </c>
      <c r="E675" s="112">
        <v>1</v>
      </c>
      <c r="F675" s="100">
        <v>850</v>
      </c>
      <c r="G675" s="15">
        <f t="shared" si="19"/>
        <v>425</v>
      </c>
      <c r="H675" s="15">
        <f t="shared" si="20"/>
        <v>425</v>
      </c>
    </row>
    <row r="676" spans="1:8" s="8" customFormat="1" ht="14.25" customHeight="1" x14ac:dyDescent="0.25">
      <c r="A676" s="12" t="s">
        <v>1471</v>
      </c>
      <c r="B676" s="41">
        <v>1126048</v>
      </c>
      <c r="C676" s="107" t="s">
        <v>2209</v>
      </c>
      <c r="D676" s="12" t="s">
        <v>1156</v>
      </c>
      <c r="E676" s="112">
        <v>2</v>
      </c>
      <c r="F676" s="100">
        <v>28</v>
      </c>
      <c r="G676" s="15">
        <f t="shared" si="19"/>
        <v>14</v>
      </c>
      <c r="H676" s="15">
        <f t="shared" si="20"/>
        <v>14</v>
      </c>
    </row>
    <row r="677" spans="1:8" s="8" customFormat="1" ht="14.25" customHeight="1" x14ac:dyDescent="0.25">
      <c r="A677" s="12" t="s">
        <v>1472</v>
      </c>
      <c r="B677" s="41">
        <v>1126054</v>
      </c>
      <c r="C677" s="107" t="s">
        <v>2210</v>
      </c>
      <c r="D677" s="12" t="s">
        <v>1156</v>
      </c>
      <c r="E677" s="112">
        <v>104</v>
      </c>
      <c r="F677" s="100">
        <v>102.14</v>
      </c>
      <c r="G677" s="15">
        <f t="shared" si="19"/>
        <v>51.07</v>
      </c>
      <c r="H677" s="15">
        <f t="shared" si="20"/>
        <v>51.07</v>
      </c>
    </row>
    <row r="678" spans="1:8" s="8" customFormat="1" ht="14.25" customHeight="1" x14ac:dyDescent="0.25">
      <c r="A678" s="12" t="s">
        <v>1473</v>
      </c>
      <c r="B678" s="41">
        <v>1126054</v>
      </c>
      <c r="C678" s="107" t="s">
        <v>2211</v>
      </c>
      <c r="D678" s="12" t="s">
        <v>1156</v>
      </c>
      <c r="E678" s="112">
        <v>30</v>
      </c>
      <c r="F678" s="100">
        <v>29.1</v>
      </c>
      <c r="G678" s="15">
        <f t="shared" si="19"/>
        <v>14.55</v>
      </c>
      <c r="H678" s="15">
        <f t="shared" si="20"/>
        <v>14.55</v>
      </c>
    </row>
    <row r="679" spans="1:8" s="8" customFormat="1" ht="13.5" customHeight="1" x14ac:dyDescent="0.25">
      <c r="A679" s="12" t="s">
        <v>1474</v>
      </c>
      <c r="B679" s="41">
        <v>1126054</v>
      </c>
      <c r="C679" s="107" t="s">
        <v>2211</v>
      </c>
      <c r="D679" s="12" t="s">
        <v>1156</v>
      </c>
      <c r="E679" s="112">
        <v>8</v>
      </c>
      <c r="F679" s="100">
        <v>7.76</v>
      </c>
      <c r="G679" s="15">
        <f t="shared" si="19"/>
        <v>3.88</v>
      </c>
      <c r="H679" s="15">
        <f t="shared" si="20"/>
        <v>3.88</v>
      </c>
    </row>
    <row r="680" spans="1:8" s="8" customFormat="1" ht="15.75" customHeight="1" x14ac:dyDescent="0.25">
      <c r="A680" s="12" t="s">
        <v>1475</v>
      </c>
      <c r="B680" s="41">
        <v>1126063</v>
      </c>
      <c r="C680" s="107" t="s">
        <v>2212</v>
      </c>
      <c r="D680" s="12" t="s">
        <v>1156</v>
      </c>
      <c r="E680" s="112">
        <v>6</v>
      </c>
      <c r="F680" s="100">
        <v>4</v>
      </c>
      <c r="G680" s="15">
        <f t="shared" si="19"/>
        <v>2</v>
      </c>
      <c r="H680" s="15">
        <f t="shared" si="20"/>
        <v>2</v>
      </c>
    </row>
    <row r="681" spans="1:8" s="8" customFormat="1" ht="13.5" customHeight="1" x14ac:dyDescent="0.25">
      <c r="A681" s="12" t="s">
        <v>1476</v>
      </c>
      <c r="B681" s="41">
        <v>1126105</v>
      </c>
      <c r="C681" s="107" t="s">
        <v>2030</v>
      </c>
      <c r="D681" s="12" t="s">
        <v>1156</v>
      </c>
      <c r="E681" s="112">
        <v>1</v>
      </c>
      <c r="F681" s="100">
        <v>571</v>
      </c>
      <c r="G681" s="15">
        <f t="shared" si="19"/>
        <v>285.5</v>
      </c>
      <c r="H681" s="15">
        <f t="shared" si="20"/>
        <v>285.5</v>
      </c>
    </row>
    <row r="682" spans="1:8" s="8" customFormat="1" ht="15" customHeight="1" x14ac:dyDescent="0.25">
      <c r="A682" s="12" t="s">
        <v>1477</v>
      </c>
      <c r="B682" s="41">
        <v>1126022</v>
      </c>
      <c r="C682" s="107" t="s">
        <v>2418</v>
      </c>
      <c r="D682" s="12" t="s">
        <v>1062</v>
      </c>
      <c r="E682" s="112">
        <v>1</v>
      </c>
      <c r="F682" s="100">
        <v>120</v>
      </c>
      <c r="G682" s="15">
        <f t="shared" si="19"/>
        <v>60</v>
      </c>
      <c r="H682" s="15">
        <f t="shared" si="20"/>
        <v>60</v>
      </c>
    </row>
    <row r="683" spans="1:8" s="8" customFormat="1" ht="16.5" customHeight="1" x14ac:dyDescent="0.25">
      <c r="A683" s="12" t="s">
        <v>1478</v>
      </c>
      <c r="B683" s="41">
        <v>1126104</v>
      </c>
      <c r="C683" s="107" t="s">
        <v>2154</v>
      </c>
      <c r="D683" s="12" t="s">
        <v>1156</v>
      </c>
      <c r="E683" s="112">
        <v>1</v>
      </c>
      <c r="F683" s="100">
        <v>410</v>
      </c>
      <c r="G683" s="15">
        <f t="shared" si="19"/>
        <v>205</v>
      </c>
      <c r="H683" s="15">
        <f t="shared" si="20"/>
        <v>205</v>
      </c>
    </row>
    <row r="684" spans="1:8" s="8" customFormat="1" ht="19.5" customHeight="1" x14ac:dyDescent="0.25">
      <c r="A684" s="12" t="s">
        <v>1479</v>
      </c>
      <c r="B684" s="41">
        <v>1126075</v>
      </c>
      <c r="C684" s="107" t="s">
        <v>2213</v>
      </c>
      <c r="D684" s="12" t="s">
        <v>1061</v>
      </c>
      <c r="E684" s="112">
        <v>3</v>
      </c>
      <c r="F684" s="100">
        <v>450</v>
      </c>
      <c r="G684" s="15">
        <f t="shared" si="19"/>
        <v>225</v>
      </c>
      <c r="H684" s="15">
        <f t="shared" si="20"/>
        <v>225</v>
      </c>
    </row>
    <row r="685" spans="1:8" s="8" customFormat="1" ht="16.5" customHeight="1" x14ac:dyDescent="0.25">
      <c r="A685" s="12" t="s">
        <v>1480</v>
      </c>
      <c r="B685" s="41">
        <v>11269114</v>
      </c>
      <c r="C685" s="107" t="s">
        <v>2419</v>
      </c>
      <c r="D685" s="12" t="s">
        <v>1061</v>
      </c>
      <c r="E685" s="112">
        <v>1</v>
      </c>
      <c r="F685" s="100">
        <v>51</v>
      </c>
      <c r="G685" s="15">
        <f t="shared" si="19"/>
        <v>25.5</v>
      </c>
      <c r="H685" s="15">
        <f t="shared" si="20"/>
        <v>25.5</v>
      </c>
    </row>
    <row r="686" spans="1:8" s="8" customFormat="1" ht="15.75" customHeight="1" x14ac:dyDescent="0.25">
      <c r="A686" s="12" t="s">
        <v>1481</v>
      </c>
      <c r="B686" s="41">
        <v>1126150</v>
      </c>
      <c r="C686" s="67" t="s">
        <v>2214</v>
      </c>
      <c r="D686" s="12" t="s">
        <v>1156</v>
      </c>
      <c r="E686" s="112">
        <v>1</v>
      </c>
      <c r="F686" s="100">
        <v>395</v>
      </c>
      <c r="G686" s="15">
        <f t="shared" si="19"/>
        <v>197.5</v>
      </c>
      <c r="H686" s="15">
        <f t="shared" si="20"/>
        <v>197.5</v>
      </c>
    </row>
    <row r="687" spans="1:8" s="8" customFormat="1" ht="15.75" customHeight="1" x14ac:dyDescent="0.25">
      <c r="A687" s="12" t="s">
        <v>1482</v>
      </c>
      <c r="B687" s="41">
        <v>1126112</v>
      </c>
      <c r="C687" s="107" t="s">
        <v>2215</v>
      </c>
      <c r="D687" s="12" t="s">
        <v>1156</v>
      </c>
      <c r="E687" s="112">
        <v>1</v>
      </c>
      <c r="F687" s="100">
        <v>62</v>
      </c>
      <c r="G687" s="15">
        <f t="shared" ref="G687" si="21">F687/2</f>
        <v>31</v>
      </c>
      <c r="H687" s="15">
        <f t="shared" si="20"/>
        <v>31</v>
      </c>
    </row>
    <row r="688" spans="1:8" s="8" customFormat="1" ht="15.75" customHeight="1" x14ac:dyDescent="0.25">
      <c r="A688" s="12" t="s">
        <v>1483</v>
      </c>
      <c r="B688" s="41">
        <v>1127020</v>
      </c>
      <c r="C688" s="107" t="s">
        <v>715</v>
      </c>
      <c r="D688" s="12" t="s">
        <v>1061</v>
      </c>
      <c r="E688" s="112">
        <v>1</v>
      </c>
      <c r="F688" s="100">
        <v>103</v>
      </c>
      <c r="G688" s="15">
        <f t="shared" si="19"/>
        <v>51.5</v>
      </c>
      <c r="H688" s="15">
        <f t="shared" ref="H688:H750" si="22">F688-G688</f>
        <v>51.5</v>
      </c>
    </row>
    <row r="689" spans="1:8" s="8" customFormat="1" ht="17.25" customHeight="1" x14ac:dyDescent="0.25">
      <c r="A689" s="12" t="s">
        <v>1484</v>
      </c>
      <c r="B689" s="41">
        <v>1124124</v>
      </c>
      <c r="C689" s="107" t="s">
        <v>2420</v>
      </c>
      <c r="D689" s="12" t="s">
        <v>1156</v>
      </c>
      <c r="E689" s="112">
        <v>1</v>
      </c>
      <c r="F689" s="100">
        <v>100</v>
      </c>
      <c r="G689" s="15">
        <f t="shared" ref="G689:G734" si="23">F689/2</f>
        <v>50</v>
      </c>
      <c r="H689" s="15">
        <f t="shared" si="22"/>
        <v>50</v>
      </c>
    </row>
    <row r="690" spans="1:8" s="8" customFormat="1" ht="18.75" customHeight="1" x14ac:dyDescent="0.25">
      <c r="A690" s="12" t="s">
        <v>1485</v>
      </c>
      <c r="B690" s="41">
        <v>1127132</v>
      </c>
      <c r="C690" s="107" t="s">
        <v>2216</v>
      </c>
      <c r="D690" s="12" t="s">
        <v>1061</v>
      </c>
      <c r="E690" s="112">
        <v>1</v>
      </c>
      <c r="F690" s="100">
        <v>490</v>
      </c>
      <c r="G690" s="15">
        <f t="shared" si="23"/>
        <v>245</v>
      </c>
      <c r="H690" s="15">
        <f t="shared" si="22"/>
        <v>245</v>
      </c>
    </row>
    <row r="691" spans="1:8" s="8" customFormat="1" ht="18" customHeight="1" x14ac:dyDescent="0.25">
      <c r="A691" s="12" t="s">
        <v>1486</v>
      </c>
      <c r="B691" s="41">
        <v>1126028</v>
      </c>
      <c r="C691" s="107" t="s">
        <v>2217</v>
      </c>
      <c r="D691" s="12" t="s">
        <v>1061</v>
      </c>
      <c r="E691" s="112">
        <v>5</v>
      </c>
      <c r="F691" s="100">
        <v>2250</v>
      </c>
      <c r="G691" s="15">
        <f t="shared" si="23"/>
        <v>1125</v>
      </c>
      <c r="H691" s="15">
        <f t="shared" si="22"/>
        <v>1125</v>
      </c>
    </row>
    <row r="692" spans="1:8" s="8" customFormat="1" ht="18" customHeight="1" x14ac:dyDescent="0.25">
      <c r="A692" s="12" t="s">
        <v>1487</v>
      </c>
      <c r="B692" s="41">
        <v>1126029</v>
      </c>
      <c r="C692" s="107" t="s">
        <v>2218</v>
      </c>
      <c r="D692" s="12" t="s">
        <v>1061</v>
      </c>
      <c r="E692" s="112">
        <v>2</v>
      </c>
      <c r="F692" s="100">
        <v>780</v>
      </c>
      <c r="G692" s="15">
        <f t="shared" si="23"/>
        <v>390</v>
      </c>
      <c r="H692" s="15">
        <f t="shared" si="22"/>
        <v>390</v>
      </c>
    </row>
    <row r="693" spans="1:8" s="8" customFormat="1" ht="12.75" customHeight="1" x14ac:dyDescent="0.25">
      <c r="A693" s="12" t="s">
        <v>1488</v>
      </c>
      <c r="B693" s="41">
        <v>1126030</v>
      </c>
      <c r="C693" s="107" t="s">
        <v>2219</v>
      </c>
      <c r="D693" s="12" t="s">
        <v>1061</v>
      </c>
      <c r="E693" s="112">
        <v>3</v>
      </c>
      <c r="F693" s="100">
        <v>1035</v>
      </c>
      <c r="G693" s="15">
        <f t="shared" si="23"/>
        <v>517.5</v>
      </c>
      <c r="H693" s="15">
        <f t="shared" si="22"/>
        <v>517.5</v>
      </c>
    </row>
    <row r="694" spans="1:8" s="8" customFormat="1" ht="18" customHeight="1" x14ac:dyDescent="0.25">
      <c r="A694" s="12" t="s">
        <v>1489</v>
      </c>
      <c r="B694" s="41">
        <v>1126031</v>
      </c>
      <c r="C694" s="107" t="s">
        <v>2220</v>
      </c>
      <c r="D694" s="12" t="s">
        <v>1061</v>
      </c>
      <c r="E694" s="112">
        <v>3</v>
      </c>
      <c r="F694" s="100">
        <v>960</v>
      </c>
      <c r="G694" s="15">
        <f t="shared" si="23"/>
        <v>480</v>
      </c>
      <c r="H694" s="15">
        <f t="shared" si="22"/>
        <v>480</v>
      </c>
    </row>
    <row r="695" spans="1:8" s="8" customFormat="1" ht="15.75" customHeight="1" x14ac:dyDescent="0.25">
      <c r="A695" s="12" t="s">
        <v>1490</v>
      </c>
      <c r="B695" s="41">
        <v>1126032</v>
      </c>
      <c r="C695" s="107" t="s">
        <v>2221</v>
      </c>
      <c r="D695" s="12" t="s">
        <v>1156</v>
      </c>
      <c r="E695" s="112">
        <v>2</v>
      </c>
      <c r="F695" s="100">
        <v>270</v>
      </c>
      <c r="G695" s="15">
        <f t="shared" si="23"/>
        <v>135</v>
      </c>
      <c r="H695" s="15">
        <f t="shared" si="22"/>
        <v>135</v>
      </c>
    </row>
    <row r="696" spans="1:8" s="8" customFormat="1" ht="15" customHeight="1" x14ac:dyDescent="0.25">
      <c r="A696" s="12" t="s">
        <v>1491</v>
      </c>
      <c r="B696" s="41">
        <v>1126033</v>
      </c>
      <c r="C696" s="107" t="s">
        <v>2222</v>
      </c>
      <c r="D696" s="12" t="s">
        <v>1156</v>
      </c>
      <c r="E696" s="112">
        <v>2</v>
      </c>
      <c r="F696" s="100">
        <v>100</v>
      </c>
      <c r="G696" s="15">
        <f t="shared" si="23"/>
        <v>50</v>
      </c>
      <c r="H696" s="15">
        <f t="shared" si="22"/>
        <v>50</v>
      </c>
    </row>
    <row r="697" spans="1:8" s="8" customFormat="1" ht="15" customHeight="1" x14ac:dyDescent="0.25">
      <c r="A697" s="12" t="s">
        <v>1492</v>
      </c>
      <c r="B697" s="41">
        <v>1126034</v>
      </c>
      <c r="C697" s="107" t="s">
        <v>2223</v>
      </c>
      <c r="D697" s="12" t="s">
        <v>1156</v>
      </c>
      <c r="E697" s="112">
        <v>1</v>
      </c>
      <c r="F697" s="100">
        <v>110</v>
      </c>
      <c r="G697" s="15">
        <f t="shared" si="23"/>
        <v>55</v>
      </c>
      <c r="H697" s="15">
        <f t="shared" si="22"/>
        <v>55</v>
      </c>
    </row>
    <row r="698" spans="1:8" s="8" customFormat="1" ht="17.25" customHeight="1" x14ac:dyDescent="0.25">
      <c r="A698" s="12" t="s">
        <v>1493</v>
      </c>
      <c r="B698" s="41">
        <v>1126035</v>
      </c>
      <c r="C698" s="107" t="s">
        <v>2224</v>
      </c>
      <c r="D698" s="12" t="s">
        <v>1156</v>
      </c>
      <c r="E698" s="112">
        <v>2</v>
      </c>
      <c r="F698" s="100">
        <v>140</v>
      </c>
      <c r="G698" s="15">
        <f t="shared" si="23"/>
        <v>70</v>
      </c>
      <c r="H698" s="15">
        <f t="shared" si="22"/>
        <v>70</v>
      </c>
    </row>
    <row r="699" spans="1:8" s="8" customFormat="1" ht="15" customHeight="1" x14ac:dyDescent="0.25">
      <c r="A699" s="12" t="s">
        <v>1494</v>
      </c>
      <c r="B699" s="41">
        <v>1126036</v>
      </c>
      <c r="C699" s="107" t="s">
        <v>2225</v>
      </c>
      <c r="D699" s="12" t="s">
        <v>1061</v>
      </c>
      <c r="E699" s="112">
        <v>1</v>
      </c>
      <c r="F699" s="100">
        <v>85</v>
      </c>
      <c r="G699" s="15">
        <f t="shared" si="23"/>
        <v>42.5</v>
      </c>
      <c r="H699" s="15">
        <f t="shared" si="22"/>
        <v>42.5</v>
      </c>
    </row>
    <row r="700" spans="1:8" s="8" customFormat="1" ht="16.5" customHeight="1" x14ac:dyDescent="0.25">
      <c r="A700" s="12" t="s">
        <v>1495</v>
      </c>
      <c r="B700" s="41">
        <v>1126037</v>
      </c>
      <c r="C700" s="107" t="s">
        <v>2226</v>
      </c>
      <c r="D700" s="12" t="s">
        <v>1061</v>
      </c>
      <c r="E700" s="112">
        <v>2</v>
      </c>
      <c r="F700" s="100">
        <v>240</v>
      </c>
      <c r="G700" s="15">
        <f t="shared" si="23"/>
        <v>120</v>
      </c>
      <c r="H700" s="15">
        <f t="shared" si="22"/>
        <v>120</v>
      </c>
    </row>
    <row r="701" spans="1:8" s="8" customFormat="1" ht="16.5" customHeight="1" x14ac:dyDescent="0.25">
      <c r="A701" s="12" t="s">
        <v>1496</v>
      </c>
      <c r="B701" s="41">
        <v>1126038</v>
      </c>
      <c r="C701" s="107" t="s">
        <v>2227</v>
      </c>
      <c r="D701" s="12" t="s">
        <v>1156</v>
      </c>
      <c r="E701" s="112">
        <v>2</v>
      </c>
      <c r="F701" s="100">
        <v>290</v>
      </c>
      <c r="G701" s="15">
        <f t="shared" si="23"/>
        <v>145</v>
      </c>
      <c r="H701" s="15">
        <f t="shared" si="22"/>
        <v>145</v>
      </c>
    </row>
    <row r="702" spans="1:8" s="8" customFormat="1" ht="17.25" customHeight="1" x14ac:dyDescent="0.25">
      <c r="A702" s="12" t="s">
        <v>1497</v>
      </c>
      <c r="B702" s="41">
        <v>1126039</v>
      </c>
      <c r="C702" s="107" t="s">
        <v>2421</v>
      </c>
      <c r="D702" s="12" t="s">
        <v>1156</v>
      </c>
      <c r="E702" s="112">
        <v>2</v>
      </c>
      <c r="F702" s="100">
        <v>1365</v>
      </c>
      <c r="G702" s="15">
        <f t="shared" si="23"/>
        <v>682.5</v>
      </c>
      <c r="H702" s="15">
        <f t="shared" si="22"/>
        <v>682.5</v>
      </c>
    </row>
    <row r="703" spans="1:8" s="8" customFormat="1" ht="14.25" customHeight="1" x14ac:dyDescent="0.25">
      <c r="A703" s="12" t="s">
        <v>1498</v>
      </c>
      <c r="B703" s="41">
        <v>1126079</v>
      </c>
      <c r="C703" s="107" t="s">
        <v>2228</v>
      </c>
      <c r="D703" s="12" t="s">
        <v>1156</v>
      </c>
      <c r="E703" s="112">
        <v>8</v>
      </c>
      <c r="F703" s="100">
        <v>291</v>
      </c>
      <c r="G703" s="15">
        <f t="shared" si="23"/>
        <v>145.5</v>
      </c>
      <c r="H703" s="15">
        <f t="shared" si="22"/>
        <v>145.5</v>
      </c>
    </row>
    <row r="704" spans="1:8" s="8" customFormat="1" ht="15" customHeight="1" x14ac:dyDescent="0.25">
      <c r="A704" s="12" t="s">
        <v>1499</v>
      </c>
      <c r="B704" s="41">
        <v>1124852</v>
      </c>
      <c r="C704" s="107" t="s">
        <v>2229</v>
      </c>
      <c r="D704" s="12" t="s">
        <v>1156</v>
      </c>
      <c r="E704" s="112">
        <v>7</v>
      </c>
      <c r="F704" s="100">
        <v>378</v>
      </c>
      <c r="G704" s="15">
        <f t="shared" si="23"/>
        <v>189</v>
      </c>
      <c r="H704" s="15">
        <f t="shared" si="22"/>
        <v>189</v>
      </c>
    </row>
    <row r="705" spans="1:8" s="8" customFormat="1" ht="15.75" customHeight="1" x14ac:dyDescent="0.25">
      <c r="A705" s="12" t="s">
        <v>1500</v>
      </c>
      <c r="B705" s="41">
        <v>1123121</v>
      </c>
      <c r="C705" s="107" t="s">
        <v>2229</v>
      </c>
      <c r="D705" s="12" t="s">
        <v>1156</v>
      </c>
      <c r="E705" s="112">
        <v>4</v>
      </c>
      <c r="F705" s="100">
        <v>82</v>
      </c>
      <c r="G705" s="15">
        <f t="shared" si="23"/>
        <v>41</v>
      </c>
      <c r="H705" s="15">
        <f t="shared" si="22"/>
        <v>41</v>
      </c>
    </row>
    <row r="706" spans="1:8" s="8" customFormat="1" ht="15.75" customHeight="1" x14ac:dyDescent="0.25">
      <c r="A706" s="12" t="s">
        <v>1501</v>
      </c>
      <c r="B706" s="41">
        <v>1126094</v>
      </c>
      <c r="C706" s="107" t="s">
        <v>2230</v>
      </c>
      <c r="D706" s="12" t="s">
        <v>1156</v>
      </c>
      <c r="E706" s="112">
        <v>13</v>
      </c>
      <c r="F706" s="100">
        <v>359</v>
      </c>
      <c r="G706" s="15">
        <f t="shared" si="23"/>
        <v>179.5</v>
      </c>
      <c r="H706" s="15">
        <f t="shared" si="22"/>
        <v>179.5</v>
      </c>
    </row>
    <row r="707" spans="1:8" s="8" customFormat="1" ht="15.75" customHeight="1" x14ac:dyDescent="0.25">
      <c r="A707" s="12" t="s">
        <v>1502</v>
      </c>
      <c r="B707" s="41">
        <v>1126126</v>
      </c>
      <c r="C707" s="107" t="s">
        <v>2231</v>
      </c>
      <c r="D707" s="12" t="s">
        <v>1156</v>
      </c>
      <c r="E707" s="112">
        <v>4</v>
      </c>
      <c r="F707" s="100">
        <v>1800</v>
      </c>
      <c r="G707" s="15">
        <f t="shared" si="23"/>
        <v>900</v>
      </c>
      <c r="H707" s="15">
        <f t="shared" si="22"/>
        <v>900</v>
      </c>
    </row>
    <row r="708" spans="1:8" s="8" customFormat="1" ht="17.25" customHeight="1" x14ac:dyDescent="0.25">
      <c r="A708" s="12" t="s">
        <v>1503</v>
      </c>
      <c r="B708" s="41">
        <v>1126127</v>
      </c>
      <c r="C708" s="107" t="s">
        <v>2232</v>
      </c>
      <c r="D708" s="12" t="s">
        <v>1061</v>
      </c>
      <c r="E708" s="112">
        <v>1</v>
      </c>
      <c r="F708" s="100">
        <v>500</v>
      </c>
      <c r="G708" s="15">
        <f t="shared" si="23"/>
        <v>250</v>
      </c>
      <c r="H708" s="15">
        <f t="shared" si="22"/>
        <v>250</v>
      </c>
    </row>
    <row r="709" spans="1:8" s="8" customFormat="1" ht="18" customHeight="1" x14ac:dyDescent="0.25">
      <c r="A709" s="12" t="s">
        <v>1504</v>
      </c>
      <c r="B709" s="41">
        <v>1126078</v>
      </c>
      <c r="C709" s="107" t="s">
        <v>2233</v>
      </c>
      <c r="D709" s="12" t="s">
        <v>1156</v>
      </c>
      <c r="E709" s="112">
        <v>7</v>
      </c>
      <c r="F709" s="100">
        <v>167</v>
      </c>
      <c r="G709" s="15">
        <f t="shared" si="23"/>
        <v>83.5</v>
      </c>
      <c r="H709" s="15">
        <f t="shared" si="22"/>
        <v>83.5</v>
      </c>
    </row>
    <row r="710" spans="1:8" s="8" customFormat="1" ht="15.75" customHeight="1" x14ac:dyDescent="0.25">
      <c r="A710" s="12" t="s">
        <v>1505</v>
      </c>
      <c r="B710" s="41">
        <v>1126080</v>
      </c>
      <c r="C710" s="107" t="s">
        <v>2883</v>
      </c>
      <c r="D710" s="12" t="s">
        <v>1156</v>
      </c>
      <c r="E710" s="112">
        <v>123</v>
      </c>
      <c r="F710" s="100">
        <v>290.54000000000002</v>
      </c>
      <c r="G710" s="15">
        <f t="shared" si="23"/>
        <v>145.27000000000001</v>
      </c>
      <c r="H710" s="15">
        <f t="shared" si="22"/>
        <v>145.27000000000001</v>
      </c>
    </row>
    <row r="711" spans="1:8" s="8" customFormat="1" ht="16.5" customHeight="1" x14ac:dyDescent="0.25">
      <c r="A711" s="12" t="s">
        <v>1506</v>
      </c>
      <c r="B711" s="41">
        <v>1126080</v>
      </c>
      <c r="C711" s="107" t="s">
        <v>2234</v>
      </c>
      <c r="D711" s="12" t="s">
        <v>1156</v>
      </c>
      <c r="E711" s="112">
        <v>51</v>
      </c>
      <c r="F711" s="100">
        <v>119.46</v>
      </c>
      <c r="G711" s="15">
        <f t="shared" si="23"/>
        <v>59.73</v>
      </c>
      <c r="H711" s="15">
        <f t="shared" si="22"/>
        <v>59.73</v>
      </c>
    </row>
    <row r="712" spans="1:8" s="8" customFormat="1" ht="15" customHeight="1" x14ac:dyDescent="0.25">
      <c r="A712" s="12" t="s">
        <v>1507</v>
      </c>
      <c r="B712" s="41">
        <v>1126087</v>
      </c>
      <c r="C712" s="107" t="s">
        <v>2235</v>
      </c>
      <c r="D712" s="12" t="s">
        <v>1156</v>
      </c>
      <c r="E712" s="112">
        <v>36</v>
      </c>
      <c r="F712" s="100">
        <v>69</v>
      </c>
      <c r="G712" s="15">
        <f t="shared" si="23"/>
        <v>34.5</v>
      </c>
      <c r="H712" s="15">
        <f t="shared" si="22"/>
        <v>34.5</v>
      </c>
    </row>
    <row r="713" spans="1:8" s="8" customFormat="1" ht="15.75" customHeight="1" x14ac:dyDescent="0.25">
      <c r="A713" s="12" t="s">
        <v>1508</v>
      </c>
      <c r="B713" s="41">
        <v>1126967</v>
      </c>
      <c r="C713" s="107" t="s">
        <v>2884</v>
      </c>
      <c r="D713" s="12" t="s">
        <v>1156</v>
      </c>
      <c r="E713" s="112">
        <v>2</v>
      </c>
      <c r="F713" s="100">
        <v>136</v>
      </c>
      <c r="G713" s="15">
        <f t="shared" si="23"/>
        <v>68</v>
      </c>
      <c r="H713" s="15">
        <f t="shared" si="22"/>
        <v>68</v>
      </c>
    </row>
    <row r="714" spans="1:8" s="8" customFormat="1" ht="18" customHeight="1" x14ac:dyDescent="0.25">
      <c r="A714" s="12" t="s">
        <v>1509</v>
      </c>
      <c r="B714" s="41">
        <v>1126042</v>
      </c>
      <c r="C714" s="107" t="s">
        <v>2236</v>
      </c>
      <c r="D714" s="12" t="s">
        <v>1156</v>
      </c>
      <c r="E714" s="112">
        <v>2</v>
      </c>
      <c r="F714" s="100">
        <v>40</v>
      </c>
      <c r="G714" s="15">
        <f t="shared" si="23"/>
        <v>20</v>
      </c>
      <c r="H714" s="15">
        <f t="shared" si="22"/>
        <v>20</v>
      </c>
    </row>
    <row r="715" spans="1:8" s="8" customFormat="1" ht="15.75" customHeight="1" x14ac:dyDescent="0.25">
      <c r="A715" s="12" t="s">
        <v>1510</v>
      </c>
      <c r="B715" s="41">
        <v>1126128</v>
      </c>
      <c r="C715" s="67" t="s">
        <v>2885</v>
      </c>
      <c r="D715" s="12" t="s">
        <v>1156</v>
      </c>
      <c r="E715" s="112">
        <v>1</v>
      </c>
      <c r="F715" s="100">
        <v>186</v>
      </c>
      <c r="G715" s="15">
        <f t="shared" si="23"/>
        <v>93</v>
      </c>
      <c r="H715" s="15">
        <f t="shared" si="22"/>
        <v>93</v>
      </c>
    </row>
    <row r="716" spans="1:8" s="8" customFormat="1" ht="15" customHeight="1" x14ac:dyDescent="0.25">
      <c r="A716" s="12" t="s">
        <v>1511</v>
      </c>
      <c r="B716" s="41">
        <v>1126116</v>
      </c>
      <c r="C716" s="107" t="s">
        <v>2237</v>
      </c>
      <c r="D716" s="12" t="s">
        <v>1061</v>
      </c>
      <c r="E716" s="112">
        <v>5</v>
      </c>
      <c r="F716" s="100">
        <v>250</v>
      </c>
      <c r="G716" s="15">
        <f t="shared" si="23"/>
        <v>125</v>
      </c>
      <c r="H716" s="15">
        <f t="shared" si="22"/>
        <v>125</v>
      </c>
    </row>
    <row r="717" spans="1:8" s="8" customFormat="1" ht="15.75" customHeight="1" x14ac:dyDescent="0.25">
      <c r="A717" s="12" t="s">
        <v>1512</v>
      </c>
      <c r="B717" s="41">
        <v>1126828</v>
      </c>
      <c r="C717" s="107" t="s">
        <v>2886</v>
      </c>
      <c r="D717" s="12" t="s">
        <v>1156</v>
      </c>
      <c r="E717" s="112">
        <v>4</v>
      </c>
      <c r="F717" s="100">
        <v>58</v>
      </c>
      <c r="G717" s="15">
        <f t="shared" si="23"/>
        <v>29</v>
      </c>
      <c r="H717" s="15">
        <f t="shared" si="22"/>
        <v>29</v>
      </c>
    </row>
    <row r="718" spans="1:8" s="8" customFormat="1" ht="20.25" customHeight="1" x14ac:dyDescent="0.25">
      <c r="A718" s="12" t="s">
        <v>1513</v>
      </c>
      <c r="B718" s="41">
        <v>11269115</v>
      </c>
      <c r="C718" s="107" t="s">
        <v>2422</v>
      </c>
      <c r="D718" s="12" t="s">
        <v>1156</v>
      </c>
      <c r="E718" s="112">
        <v>1</v>
      </c>
      <c r="F718" s="100">
        <v>59</v>
      </c>
      <c r="G718" s="15">
        <f t="shared" si="23"/>
        <v>29.5</v>
      </c>
      <c r="H718" s="15">
        <f t="shared" si="22"/>
        <v>29.5</v>
      </c>
    </row>
    <row r="719" spans="1:8" s="8" customFormat="1" ht="17.25" customHeight="1" x14ac:dyDescent="0.25">
      <c r="A719" s="12" t="s">
        <v>1514</v>
      </c>
      <c r="B719" s="41">
        <v>11269116</v>
      </c>
      <c r="C719" s="107" t="s">
        <v>2423</v>
      </c>
      <c r="D719" s="12" t="s">
        <v>1156</v>
      </c>
      <c r="E719" s="112">
        <v>1</v>
      </c>
      <c r="F719" s="100">
        <v>78</v>
      </c>
      <c r="G719" s="15">
        <f t="shared" si="23"/>
        <v>39</v>
      </c>
      <c r="H719" s="15">
        <f t="shared" si="22"/>
        <v>39</v>
      </c>
    </row>
    <row r="720" spans="1:8" s="8" customFormat="1" ht="17.25" customHeight="1" x14ac:dyDescent="0.25">
      <c r="A720" s="12" t="s">
        <v>1515</v>
      </c>
      <c r="B720" s="41">
        <v>11269117</v>
      </c>
      <c r="C720" s="107" t="s">
        <v>2424</v>
      </c>
      <c r="D720" s="12" t="s">
        <v>1156</v>
      </c>
      <c r="E720" s="112">
        <v>1</v>
      </c>
      <c r="F720" s="100">
        <v>47</v>
      </c>
      <c r="G720" s="15">
        <f t="shared" si="23"/>
        <v>23.5</v>
      </c>
      <c r="H720" s="15">
        <f t="shared" si="22"/>
        <v>23.5</v>
      </c>
    </row>
    <row r="721" spans="1:8" s="8" customFormat="1" ht="19.5" customHeight="1" x14ac:dyDescent="0.25">
      <c r="A721" s="12" t="s">
        <v>1516</v>
      </c>
      <c r="B721" s="41">
        <v>11269118</v>
      </c>
      <c r="C721" s="107" t="s">
        <v>2425</v>
      </c>
      <c r="D721" s="12" t="s">
        <v>1156</v>
      </c>
      <c r="E721" s="112">
        <v>2</v>
      </c>
      <c r="F721" s="100">
        <v>220</v>
      </c>
      <c r="G721" s="15">
        <f t="shared" si="23"/>
        <v>110</v>
      </c>
      <c r="H721" s="15">
        <f t="shared" si="22"/>
        <v>110</v>
      </c>
    </row>
    <row r="722" spans="1:8" s="8" customFormat="1" ht="21" customHeight="1" x14ac:dyDescent="0.25">
      <c r="A722" s="12" t="s">
        <v>1517</v>
      </c>
      <c r="B722" s="41">
        <v>1126088</v>
      </c>
      <c r="C722" s="107" t="s">
        <v>2238</v>
      </c>
      <c r="D722" s="12" t="s">
        <v>1156</v>
      </c>
      <c r="E722" s="112">
        <v>27</v>
      </c>
      <c r="F722" s="100">
        <v>461</v>
      </c>
      <c r="G722" s="15">
        <f t="shared" si="23"/>
        <v>230.5</v>
      </c>
      <c r="H722" s="15">
        <f t="shared" si="22"/>
        <v>230.5</v>
      </c>
    </row>
    <row r="723" spans="1:8" s="8" customFormat="1" ht="24" customHeight="1" x14ac:dyDescent="0.25">
      <c r="A723" s="12" t="s">
        <v>1518</v>
      </c>
      <c r="B723" s="41">
        <v>1126130</v>
      </c>
      <c r="C723" s="107" t="s">
        <v>1074</v>
      </c>
      <c r="D723" s="12" t="s">
        <v>1156</v>
      </c>
      <c r="E723" s="112">
        <v>1</v>
      </c>
      <c r="F723" s="100">
        <v>161</v>
      </c>
      <c r="G723" s="15">
        <f t="shared" si="23"/>
        <v>80.5</v>
      </c>
      <c r="H723" s="15">
        <f t="shared" si="22"/>
        <v>80.5</v>
      </c>
    </row>
    <row r="724" spans="1:8" s="8" customFormat="1" ht="16.5" customHeight="1" x14ac:dyDescent="0.25">
      <c r="A724" s="12" t="s">
        <v>1519</v>
      </c>
      <c r="B724" s="41">
        <v>1126131</v>
      </c>
      <c r="C724" s="107" t="s">
        <v>1074</v>
      </c>
      <c r="D724" s="12" t="s">
        <v>1156</v>
      </c>
      <c r="E724" s="112">
        <v>1</v>
      </c>
      <c r="F724" s="100">
        <v>162</v>
      </c>
      <c r="G724" s="15">
        <f t="shared" si="23"/>
        <v>81</v>
      </c>
      <c r="H724" s="15">
        <f t="shared" si="22"/>
        <v>81</v>
      </c>
    </row>
    <row r="725" spans="1:8" s="8" customFormat="1" ht="18.75" customHeight="1" x14ac:dyDescent="0.25">
      <c r="A725" s="12" t="s">
        <v>1520</v>
      </c>
      <c r="B725" s="41">
        <v>1126933</v>
      </c>
      <c r="C725" s="107" t="s">
        <v>2426</v>
      </c>
      <c r="D725" s="12" t="s">
        <v>1156</v>
      </c>
      <c r="E725" s="112">
        <v>1</v>
      </c>
      <c r="F725" s="100">
        <v>50</v>
      </c>
      <c r="G725" s="15">
        <f t="shared" si="23"/>
        <v>25</v>
      </c>
      <c r="H725" s="15">
        <f t="shared" si="22"/>
        <v>25</v>
      </c>
    </row>
    <row r="726" spans="1:8" s="8" customFormat="1" ht="15.75" customHeight="1" x14ac:dyDescent="0.25">
      <c r="A726" s="12" t="s">
        <v>1521</v>
      </c>
      <c r="B726" s="41">
        <v>1126935</v>
      </c>
      <c r="C726" s="107" t="s">
        <v>2427</v>
      </c>
      <c r="D726" s="12" t="s">
        <v>1061</v>
      </c>
      <c r="E726" s="112">
        <v>5</v>
      </c>
      <c r="F726" s="100">
        <v>40</v>
      </c>
      <c r="G726" s="15">
        <f t="shared" si="23"/>
        <v>20</v>
      </c>
      <c r="H726" s="15">
        <f t="shared" si="22"/>
        <v>20</v>
      </c>
    </row>
    <row r="727" spans="1:8" s="8" customFormat="1" ht="16.5" customHeight="1" x14ac:dyDescent="0.25">
      <c r="A727" s="12" t="s">
        <v>1522</v>
      </c>
      <c r="B727" s="41">
        <v>1126821</v>
      </c>
      <c r="C727" s="107" t="s">
        <v>2239</v>
      </c>
      <c r="D727" s="12" t="s">
        <v>1156</v>
      </c>
      <c r="E727" s="112">
        <v>1</v>
      </c>
      <c r="F727" s="100">
        <v>55</v>
      </c>
      <c r="G727" s="15">
        <f t="shared" si="23"/>
        <v>27.5</v>
      </c>
      <c r="H727" s="15">
        <f t="shared" si="22"/>
        <v>27.5</v>
      </c>
    </row>
    <row r="728" spans="1:8" s="8" customFormat="1" ht="15.75" customHeight="1" x14ac:dyDescent="0.25">
      <c r="A728" s="12" t="s">
        <v>1523</v>
      </c>
      <c r="B728" s="41">
        <v>1126066</v>
      </c>
      <c r="C728" s="107" t="s">
        <v>2240</v>
      </c>
      <c r="D728" s="12" t="s">
        <v>1061</v>
      </c>
      <c r="E728" s="112">
        <v>5</v>
      </c>
      <c r="F728" s="100">
        <v>125</v>
      </c>
      <c r="G728" s="15">
        <f t="shared" si="23"/>
        <v>62.5</v>
      </c>
      <c r="H728" s="15">
        <f t="shared" si="22"/>
        <v>62.5</v>
      </c>
    </row>
    <row r="729" spans="1:8" s="8" customFormat="1" ht="17.25" customHeight="1" x14ac:dyDescent="0.25">
      <c r="A729" s="12" t="s">
        <v>1524</v>
      </c>
      <c r="B729" s="41">
        <v>1126824</v>
      </c>
      <c r="C729" s="107" t="s">
        <v>2240</v>
      </c>
      <c r="D729" s="12" t="s">
        <v>1061</v>
      </c>
      <c r="E729" s="112">
        <v>3</v>
      </c>
      <c r="F729" s="100">
        <v>500</v>
      </c>
      <c r="G729" s="15">
        <f t="shared" si="23"/>
        <v>250</v>
      </c>
      <c r="H729" s="15">
        <f t="shared" si="22"/>
        <v>250</v>
      </c>
    </row>
    <row r="730" spans="1:8" s="8" customFormat="1" ht="14.25" customHeight="1" x14ac:dyDescent="0.25">
      <c r="A730" s="12" t="s">
        <v>1525</v>
      </c>
      <c r="B730" s="41">
        <v>1126068</v>
      </c>
      <c r="C730" s="107" t="s">
        <v>102</v>
      </c>
      <c r="D730" s="12" t="s">
        <v>1156</v>
      </c>
      <c r="E730" s="112">
        <v>1</v>
      </c>
      <c r="F730" s="100">
        <v>75</v>
      </c>
      <c r="G730" s="15">
        <f t="shared" si="23"/>
        <v>37.5</v>
      </c>
      <c r="H730" s="15">
        <f t="shared" si="22"/>
        <v>37.5</v>
      </c>
    </row>
    <row r="731" spans="1:8" s="8" customFormat="1" ht="16.5" customHeight="1" x14ac:dyDescent="0.25">
      <c r="A731" s="12" t="s">
        <v>1526</v>
      </c>
      <c r="B731" s="41">
        <v>11269214</v>
      </c>
      <c r="C731" s="67" t="s">
        <v>2428</v>
      </c>
      <c r="D731" s="12" t="s">
        <v>1156</v>
      </c>
      <c r="E731" s="112">
        <v>13</v>
      </c>
      <c r="F731" s="100">
        <v>601</v>
      </c>
      <c r="G731" s="15">
        <f t="shared" si="23"/>
        <v>300.5</v>
      </c>
      <c r="H731" s="15">
        <f t="shared" si="22"/>
        <v>300.5</v>
      </c>
    </row>
    <row r="732" spans="1:8" s="8" customFormat="1" ht="19.5" customHeight="1" x14ac:dyDescent="0.25">
      <c r="A732" s="12" t="s">
        <v>1527</v>
      </c>
      <c r="B732" s="41">
        <v>1126871</v>
      </c>
      <c r="C732" s="107" t="s">
        <v>2428</v>
      </c>
      <c r="D732" s="12" t="s">
        <v>1156</v>
      </c>
      <c r="E732" s="112">
        <v>5</v>
      </c>
      <c r="F732" s="100">
        <v>180</v>
      </c>
      <c r="G732" s="15">
        <f t="shared" si="23"/>
        <v>90</v>
      </c>
      <c r="H732" s="15">
        <f t="shared" si="22"/>
        <v>90</v>
      </c>
    </row>
    <row r="733" spans="1:8" s="8" customFormat="1" ht="17.25" customHeight="1" x14ac:dyDescent="0.25">
      <c r="A733" s="12" t="s">
        <v>1528</v>
      </c>
      <c r="B733" s="16">
        <v>1127916</v>
      </c>
      <c r="C733" s="107" t="s">
        <v>2241</v>
      </c>
      <c r="D733" s="12" t="s">
        <v>1156</v>
      </c>
      <c r="E733" s="112">
        <v>10</v>
      </c>
      <c r="F733" s="100">
        <v>4062</v>
      </c>
      <c r="G733" s="15">
        <f t="shared" si="23"/>
        <v>2031</v>
      </c>
      <c r="H733" s="15">
        <f t="shared" si="22"/>
        <v>2031</v>
      </c>
    </row>
    <row r="734" spans="1:8" s="8" customFormat="1" ht="16.5" customHeight="1" x14ac:dyDescent="0.25">
      <c r="A734" s="12" t="s">
        <v>1529</v>
      </c>
      <c r="B734" s="41" t="s">
        <v>2865</v>
      </c>
      <c r="C734" s="107" t="s">
        <v>2242</v>
      </c>
      <c r="D734" s="12" t="s">
        <v>1156</v>
      </c>
      <c r="E734" s="112">
        <v>3</v>
      </c>
      <c r="F734" s="100">
        <v>165</v>
      </c>
      <c r="G734" s="15">
        <f t="shared" si="23"/>
        <v>82.5</v>
      </c>
      <c r="H734" s="15">
        <f t="shared" si="22"/>
        <v>82.5</v>
      </c>
    </row>
    <row r="735" spans="1:8" s="8" customFormat="1" ht="21" customHeight="1" x14ac:dyDescent="0.25">
      <c r="A735" s="12" t="s">
        <v>1530</v>
      </c>
      <c r="B735" s="41" t="s">
        <v>2867</v>
      </c>
      <c r="C735" s="118" t="s">
        <v>2578</v>
      </c>
      <c r="D735" s="12" t="s">
        <v>1156</v>
      </c>
      <c r="E735" s="112">
        <v>1</v>
      </c>
      <c r="F735" s="100">
        <v>2477</v>
      </c>
      <c r="G735" s="15">
        <f t="shared" ref="G735:G794" si="24">SUM(F735/2)</f>
        <v>1238.5</v>
      </c>
      <c r="H735" s="15">
        <f t="shared" si="22"/>
        <v>1238.5</v>
      </c>
    </row>
    <row r="736" spans="1:8" s="8" customFormat="1" ht="18" customHeight="1" x14ac:dyDescent="0.25">
      <c r="A736" s="12" t="s">
        <v>1531</v>
      </c>
      <c r="B736" s="45" t="s">
        <v>2866</v>
      </c>
      <c r="C736" s="107" t="s">
        <v>2579</v>
      </c>
      <c r="D736" s="12" t="s">
        <v>1061</v>
      </c>
      <c r="E736" s="112">
        <v>1</v>
      </c>
      <c r="F736" s="100">
        <v>317</v>
      </c>
      <c r="G736" s="15">
        <f t="shared" si="24"/>
        <v>158.5</v>
      </c>
      <c r="H736" s="15">
        <f t="shared" si="22"/>
        <v>158.5</v>
      </c>
    </row>
    <row r="737" spans="1:8" s="8" customFormat="1" ht="15.75" customHeight="1" x14ac:dyDescent="0.25">
      <c r="A737" s="12" t="s">
        <v>1532</v>
      </c>
      <c r="B737" s="41" t="s">
        <v>2868</v>
      </c>
      <c r="C737" s="107" t="s">
        <v>2863</v>
      </c>
      <c r="D737" s="12" t="s">
        <v>1156</v>
      </c>
      <c r="E737" s="112">
        <v>350</v>
      </c>
      <c r="F737" s="100">
        <v>1400</v>
      </c>
      <c r="G737" s="15">
        <f t="shared" si="24"/>
        <v>700</v>
      </c>
      <c r="H737" s="15">
        <f t="shared" si="22"/>
        <v>700</v>
      </c>
    </row>
    <row r="738" spans="1:8" s="8" customFormat="1" ht="17.25" customHeight="1" x14ac:dyDescent="0.25">
      <c r="A738" s="12" t="s">
        <v>1533</v>
      </c>
      <c r="B738" s="41" t="s">
        <v>2270</v>
      </c>
      <c r="C738" s="107" t="s">
        <v>2864</v>
      </c>
      <c r="D738" s="12" t="s">
        <v>1156</v>
      </c>
      <c r="E738" s="112">
        <v>1</v>
      </c>
      <c r="F738" s="100">
        <v>150</v>
      </c>
      <c r="G738" s="15">
        <f t="shared" si="24"/>
        <v>75</v>
      </c>
      <c r="H738" s="15">
        <f t="shared" si="22"/>
        <v>75</v>
      </c>
    </row>
    <row r="739" spans="1:8" s="8" customFormat="1" ht="15" customHeight="1" x14ac:dyDescent="0.25">
      <c r="A739" s="12" t="s">
        <v>1534</v>
      </c>
      <c r="B739" s="41">
        <v>1126043</v>
      </c>
      <c r="C739" s="107" t="s">
        <v>2095</v>
      </c>
      <c r="D739" s="12" t="s">
        <v>1156</v>
      </c>
      <c r="E739" s="112">
        <v>3</v>
      </c>
      <c r="F739" s="100">
        <v>1650</v>
      </c>
      <c r="G739" s="15">
        <f t="shared" si="24"/>
        <v>825</v>
      </c>
      <c r="H739" s="15">
        <f t="shared" si="22"/>
        <v>825</v>
      </c>
    </row>
    <row r="740" spans="1:8" s="8" customFormat="1" ht="15.75" customHeight="1" x14ac:dyDescent="0.25">
      <c r="A740" s="12" t="s">
        <v>1535</v>
      </c>
      <c r="B740" s="41">
        <v>1126044</v>
      </c>
      <c r="C740" s="107" t="s">
        <v>2243</v>
      </c>
      <c r="D740" s="12" t="s">
        <v>1156</v>
      </c>
      <c r="E740" s="112">
        <v>3</v>
      </c>
      <c r="F740" s="100">
        <v>405</v>
      </c>
      <c r="G740" s="15">
        <f t="shared" si="24"/>
        <v>202.5</v>
      </c>
      <c r="H740" s="15">
        <f t="shared" si="22"/>
        <v>202.5</v>
      </c>
    </row>
    <row r="741" spans="1:8" s="8" customFormat="1" ht="16.5" customHeight="1" x14ac:dyDescent="0.25">
      <c r="A741" s="12" t="s">
        <v>1536</v>
      </c>
      <c r="B741" s="41">
        <v>1126045</v>
      </c>
      <c r="C741" s="107" t="s">
        <v>2044</v>
      </c>
      <c r="D741" s="12" t="s">
        <v>1156</v>
      </c>
      <c r="E741" s="112">
        <v>2</v>
      </c>
      <c r="F741" s="100">
        <v>253.5</v>
      </c>
      <c r="G741" s="15">
        <f t="shared" si="24"/>
        <v>126.75</v>
      </c>
      <c r="H741" s="15">
        <f t="shared" si="22"/>
        <v>126.75</v>
      </c>
    </row>
    <row r="742" spans="1:8" s="8" customFormat="1" ht="15.75" customHeight="1" x14ac:dyDescent="0.25">
      <c r="A742" s="12" t="s">
        <v>1537</v>
      </c>
      <c r="B742" s="41">
        <v>1120646</v>
      </c>
      <c r="C742" s="107" t="s">
        <v>2429</v>
      </c>
      <c r="D742" s="12" t="s">
        <v>1156</v>
      </c>
      <c r="E742" s="112">
        <v>1</v>
      </c>
      <c r="F742" s="100">
        <v>10.7</v>
      </c>
      <c r="G742" s="15">
        <f>SUM(F742/2)</f>
        <v>5.35</v>
      </c>
      <c r="H742" s="15">
        <f t="shared" si="22"/>
        <v>5.35</v>
      </c>
    </row>
    <row r="743" spans="1:8" s="8" customFormat="1" ht="15.75" customHeight="1" x14ac:dyDescent="0.25">
      <c r="A743" s="12" t="s">
        <v>1538</v>
      </c>
      <c r="B743" s="41">
        <v>1126056</v>
      </c>
      <c r="C743" s="107" t="s">
        <v>2430</v>
      </c>
      <c r="D743" s="12" t="s">
        <v>1156</v>
      </c>
      <c r="E743" s="112">
        <v>1</v>
      </c>
      <c r="F743" s="100">
        <v>45</v>
      </c>
      <c r="G743" s="15">
        <f t="shared" si="24"/>
        <v>22.5</v>
      </c>
      <c r="H743" s="15">
        <f t="shared" si="22"/>
        <v>22.5</v>
      </c>
    </row>
    <row r="744" spans="1:8" s="8" customFormat="1" ht="17.25" customHeight="1" x14ac:dyDescent="0.25">
      <c r="A744" s="12" t="s">
        <v>1539</v>
      </c>
      <c r="B744" s="41">
        <v>1126058</v>
      </c>
      <c r="C744" s="107" t="s">
        <v>2244</v>
      </c>
      <c r="D744" s="12" t="s">
        <v>1156</v>
      </c>
      <c r="E744" s="112">
        <v>77</v>
      </c>
      <c r="F744" s="100">
        <v>1155</v>
      </c>
      <c r="G744" s="15">
        <f t="shared" si="24"/>
        <v>577.5</v>
      </c>
      <c r="H744" s="15">
        <f t="shared" si="22"/>
        <v>577.5</v>
      </c>
    </row>
    <row r="745" spans="1:8" s="8" customFormat="1" ht="16.5" customHeight="1" x14ac:dyDescent="0.25">
      <c r="A745" s="12" t="s">
        <v>1540</v>
      </c>
      <c r="B745" s="41">
        <v>1126833</v>
      </c>
      <c r="C745" s="107" t="s">
        <v>2245</v>
      </c>
      <c r="D745" s="12" t="s">
        <v>1156</v>
      </c>
      <c r="E745" s="112">
        <v>5</v>
      </c>
      <c r="F745" s="100">
        <v>3150</v>
      </c>
      <c r="G745" s="15">
        <f t="shared" si="24"/>
        <v>1575</v>
      </c>
      <c r="H745" s="15">
        <f t="shared" si="22"/>
        <v>1575</v>
      </c>
    </row>
    <row r="746" spans="1:8" s="8" customFormat="1" ht="15.75" customHeight="1" x14ac:dyDescent="0.25">
      <c r="A746" s="12" t="s">
        <v>1541</v>
      </c>
      <c r="B746" s="41">
        <v>11268325</v>
      </c>
      <c r="C746" s="107" t="s">
        <v>2246</v>
      </c>
      <c r="D746" s="12" t="s">
        <v>1156</v>
      </c>
      <c r="E746" s="112">
        <v>1</v>
      </c>
      <c r="F746" s="100">
        <v>800</v>
      </c>
      <c r="G746" s="15">
        <f t="shared" si="24"/>
        <v>400</v>
      </c>
      <c r="H746" s="15">
        <f t="shared" si="22"/>
        <v>400</v>
      </c>
    </row>
    <row r="747" spans="1:8" s="8" customFormat="1" ht="16.5" customHeight="1" x14ac:dyDescent="0.25">
      <c r="A747" s="12" t="s">
        <v>1542</v>
      </c>
      <c r="B747" s="41">
        <v>1126060</v>
      </c>
      <c r="C747" s="107" t="s">
        <v>2869</v>
      </c>
      <c r="D747" s="12" t="s">
        <v>1156</v>
      </c>
      <c r="E747" s="112">
        <v>4</v>
      </c>
      <c r="F747" s="100">
        <v>265</v>
      </c>
      <c r="G747" s="15">
        <f t="shared" si="24"/>
        <v>132.5</v>
      </c>
      <c r="H747" s="15">
        <f t="shared" si="22"/>
        <v>132.5</v>
      </c>
    </row>
    <row r="748" spans="1:8" s="8" customFormat="1" ht="15.75" customHeight="1" x14ac:dyDescent="0.25">
      <c r="A748" s="12" t="s">
        <v>1543</v>
      </c>
      <c r="B748" s="41">
        <v>1126061</v>
      </c>
      <c r="C748" s="107" t="s">
        <v>2247</v>
      </c>
      <c r="D748" s="12" t="s">
        <v>1156</v>
      </c>
      <c r="E748" s="112">
        <v>2</v>
      </c>
      <c r="F748" s="100">
        <v>54</v>
      </c>
      <c r="G748" s="15">
        <f t="shared" si="24"/>
        <v>27</v>
      </c>
      <c r="H748" s="15">
        <f t="shared" si="22"/>
        <v>27</v>
      </c>
    </row>
    <row r="749" spans="1:8" s="8" customFormat="1" ht="16.5" customHeight="1" x14ac:dyDescent="0.25">
      <c r="A749" s="12" t="s">
        <v>1544</v>
      </c>
      <c r="B749" s="41">
        <v>11269119</v>
      </c>
      <c r="C749" s="107" t="s">
        <v>2431</v>
      </c>
      <c r="D749" s="12" t="s">
        <v>1156</v>
      </c>
      <c r="E749" s="112">
        <v>1</v>
      </c>
      <c r="F749" s="100">
        <v>117</v>
      </c>
      <c r="G749" s="15">
        <f t="shared" si="24"/>
        <v>58.5</v>
      </c>
      <c r="H749" s="15">
        <f t="shared" si="22"/>
        <v>58.5</v>
      </c>
    </row>
    <row r="750" spans="1:8" s="8" customFormat="1" ht="16.5" customHeight="1" x14ac:dyDescent="0.25">
      <c r="A750" s="12" t="s">
        <v>1545</v>
      </c>
      <c r="B750" s="41">
        <v>1126072</v>
      </c>
      <c r="C750" s="107" t="s">
        <v>2248</v>
      </c>
      <c r="D750" s="12" t="s">
        <v>1156</v>
      </c>
      <c r="E750" s="112">
        <v>1</v>
      </c>
      <c r="F750" s="100">
        <v>68</v>
      </c>
      <c r="G750" s="15">
        <f t="shared" si="24"/>
        <v>34</v>
      </c>
      <c r="H750" s="15">
        <f t="shared" si="22"/>
        <v>34</v>
      </c>
    </row>
    <row r="751" spans="1:8" s="8" customFormat="1" ht="15.75" customHeight="1" x14ac:dyDescent="0.25">
      <c r="A751" s="12" t="s">
        <v>1546</v>
      </c>
      <c r="B751" s="41">
        <v>1126073</v>
      </c>
      <c r="C751" s="107" t="s">
        <v>2870</v>
      </c>
      <c r="D751" s="12" t="s">
        <v>1156</v>
      </c>
      <c r="E751" s="112">
        <v>2</v>
      </c>
      <c r="F751" s="100">
        <v>70</v>
      </c>
      <c r="G751" s="15">
        <f t="shared" si="24"/>
        <v>35</v>
      </c>
      <c r="H751" s="15">
        <f t="shared" ref="H751:H813" si="25">F751-G751</f>
        <v>35</v>
      </c>
    </row>
    <row r="752" spans="1:8" s="8" customFormat="1" ht="16.5" customHeight="1" x14ac:dyDescent="0.25">
      <c r="A752" s="12" t="s">
        <v>1547</v>
      </c>
      <c r="B752" s="41">
        <v>1126096</v>
      </c>
      <c r="C752" s="107" t="s">
        <v>2528</v>
      </c>
      <c r="D752" s="12" t="s">
        <v>1156</v>
      </c>
      <c r="E752" s="112">
        <v>1</v>
      </c>
      <c r="F752" s="100">
        <v>20</v>
      </c>
      <c r="G752" s="15">
        <f t="shared" si="24"/>
        <v>10</v>
      </c>
      <c r="H752" s="15">
        <f t="shared" si="25"/>
        <v>10</v>
      </c>
    </row>
    <row r="753" spans="1:8" s="8" customFormat="1" ht="16.5" customHeight="1" x14ac:dyDescent="0.25">
      <c r="A753" s="12" t="s">
        <v>1548</v>
      </c>
      <c r="B753" s="41">
        <v>1126076</v>
      </c>
      <c r="C753" s="107" t="s">
        <v>2432</v>
      </c>
      <c r="D753" s="12" t="s">
        <v>1156</v>
      </c>
      <c r="E753" s="112">
        <v>21</v>
      </c>
      <c r="F753" s="100">
        <v>630</v>
      </c>
      <c r="G753" s="15">
        <f t="shared" si="24"/>
        <v>315</v>
      </c>
      <c r="H753" s="15">
        <f t="shared" si="25"/>
        <v>315</v>
      </c>
    </row>
    <row r="754" spans="1:8" s="8" customFormat="1" ht="18" customHeight="1" x14ac:dyDescent="0.25">
      <c r="A754" s="12" t="s">
        <v>1549</v>
      </c>
      <c r="B754" s="41">
        <v>1126074</v>
      </c>
      <c r="C754" s="107" t="s">
        <v>2433</v>
      </c>
      <c r="D754" s="12" t="s">
        <v>1156</v>
      </c>
      <c r="E754" s="112">
        <v>2</v>
      </c>
      <c r="F754" s="100">
        <v>54</v>
      </c>
      <c r="G754" s="15">
        <f t="shared" si="24"/>
        <v>27</v>
      </c>
      <c r="H754" s="15">
        <f t="shared" si="25"/>
        <v>27</v>
      </c>
    </row>
    <row r="755" spans="1:8" s="8" customFormat="1" ht="21" customHeight="1" x14ac:dyDescent="0.25">
      <c r="A755" s="12" t="s">
        <v>1550</v>
      </c>
      <c r="B755" s="41">
        <v>1126091</v>
      </c>
      <c r="C755" s="107" t="s">
        <v>2434</v>
      </c>
      <c r="D755" s="12" t="s">
        <v>1156</v>
      </c>
      <c r="E755" s="112">
        <v>1</v>
      </c>
      <c r="F755" s="100">
        <v>65</v>
      </c>
      <c r="G755" s="15">
        <f t="shared" si="24"/>
        <v>32.5</v>
      </c>
      <c r="H755" s="15">
        <f t="shared" si="25"/>
        <v>32.5</v>
      </c>
    </row>
    <row r="756" spans="1:8" s="8" customFormat="1" ht="15.75" customHeight="1" x14ac:dyDescent="0.25">
      <c r="A756" s="12" t="s">
        <v>1551</v>
      </c>
      <c r="B756" s="41">
        <v>1126092</v>
      </c>
      <c r="C756" s="107" t="s">
        <v>2435</v>
      </c>
      <c r="D756" s="12" t="s">
        <v>1156</v>
      </c>
      <c r="E756" s="112">
        <v>1</v>
      </c>
      <c r="F756" s="100">
        <v>455</v>
      </c>
      <c r="G756" s="15">
        <f t="shared" si="24"/>
        <v>227.5</v>
      </c>
      <c r="H756" s="15">
        <f t="shared" si="25"/>
        <v>227.5</v>
      </c>
    </row>
    <row r="757" spans="1:8" s="8" customFormat="1" ht="16.5" customHeight="1" x14ac:dyDescent="0.25">
      <c r="A757" s="12" t="s">
        <v>1552</v>
      </c>
      <c r="B757" s="41" t="s">
        <v>2271</v>
      </c>
      <c r="C757" s="107" t="s">
        <v>2435</v>
      </c>
      <c r="D757" s="12" t="s">
        <v>1156</v>
      </c>
      <c r="E757" s="112">
        <v>1</v>
      </c>
      <c r="F757" s="100">
        <v>55</v>
      </c>
      <c r="G757" s="15">
        <f t="shared" si="24"/>
        <v>27.5</v>
      </c>
      <c r="H757" s="15">
        <f t="shared" si="25"/>
        <v>27.5</v>
      </c>
    </row>
    <row r="758" spans="1:8" s="8" customFormat="1" ht="16.5" customHeight="1" x14ac:dyDescent="0.25">
      <c r="A758" s="12" t="s">
        <v>1553</v>
      </c>
      <c r="B758" s="41">
        <v>1126098</v>
      </c>
      <c r="C758" s="107" t="s">
        <v>2249</v>
      </c>
      <c r="D758" s="12" t="s">
        <v>1156</v>
      </c>
      <c r="E758" s="112">
        <v>1</v>
      </c>
      <c r="F758" s="100">
        <v>18</v>
      </c>
      <c r="G758" s="15">
        <f t="shared" si="24"/>
        <v>9</v>
      </c>
      <c r="H758" s="15">
        <f t="shared" si="25"/>
        <v>9</v>
      </c>
    </row>
    <row r="759" spans="1:8" s="8" customFormat="1" ht="18" customHeight="1" x14ac:dyDescent="0.25">
      <c r="A759" s="12" t="s">
        <v>1554</v>
      </c>
      <c r="B759" s="41">
        <v>1126093</v>
      </c>
      <c r="C759" s="107" t="s">
        <v>2177</v>
      </c>
      <c r="D759" s="12" t="s">
        <v>1156</v>
      </c>
      <c r="E759" s="112">
        <v>1</v>
      </c>
      <c r="F759" s="100">
        <v>18</v>
      </c>
      <c r="G759" s="15">
        <f t="shared" si="24"/>
        <v>9</v>
      </c>
      <c r="H759" s="15">
        <f t="shared" si="25"/>
        <v>9</v>
      </c>
    </row>
    <row r="760" spans="1:8" s="8" customFormat="1" ht="15" customHeight="1" x14ac:dyDescent="0.25">
      <c r="A760" s="12" t="s">
        <v>1555</v>
      </c>
      <c r="B760" s="41">
        <v>1126098</v>
      </c>
      <c r="C760" s="107" t="s">
        <v>2051</v>
      </c>
      <c r="D760" s="12" t="s">
        <v>1156</v>
      </c>
      <c r="E760" s="112">
        <v>1</v>
      </c>
      <c r="F760" s="100">
        <v>14</v>
      </c>
      <c r="G760" s="15">
        <f t="shared" si="24"/>
        <v>7</v>
      </c>
      <c r="H760" s="15">
        <f t="shared" si="25"/>
        <v>7</v>
      </c>
    </row>
    <row r="761" spans="1:8" s="8" customFormat="1" ht="15.75" customHeight="1" x14ac:dyDescent="0.25">
      <c r="A761" s="12" t="s">
        <v>1556</v>
      </c>
      <c r="B761" s="41">
        <v>11269141</v>
      </c>
      <c r="C761" s="107" t="s">
        <v>2580</v>
      </c>
      <c r="D761" s="12" t="s">
        <v>1156</v>
      </c>
      <c r="E761" s="112">
        <v>1</v>
      </c>
      <c r="F761" s="100">
        <v>350</v>
      </c>
      <c r="G761" s="15">
        <f t="shared" si="24"/>
        <v>175</v>
      </c>
      <c r="H761" s="15">
        <f t="shared" si="25"/>
        <v>175</v>
      </c>
    </row>
    <row r="762" spans="1:8" s="8" customFormat="1" ht="13.5" customHeight="1" x14ac:dyDescent="0.25">
      <c r="A762" s="12" t="s">
        <v>1557</v>
      </c>
      <c r="B762" s="41">
        <v>1126142</v>
      </c>
      <c r="C762" s="67" t="s">
        <v>2436</v>
      </c>
      <c r="D762" s="12" t="s">
        <v>1156</v>
      </c>
      <c r="E762" s="112">
        <v>1</v>
      </c>
      <c r="F762" s="100">
        <v>148</v>
      </c>
      <c r="G762" s="15">
        <f t="shared" si="24"/>
        <v>74</v>
      </c>
      <c r="H762" s="15">
        <f t="shared" si="25"/>
        <v>74</v>
      </c>
    </row>
    <row r="763" spans="1:8" s="8" customFormat="1" ht="18" customHeight="1" x14ac:dyDescent="0.25">
      <c r="A763" s="12" t="s">
        <v>1558</v>
      </c>
      <c r="B763" s="41">
        <v>11269217</v>
      </c>
      <c r="C763" s="107" t="s">
        <v>2250</v>
      </c>
      <c r="D763" s="12" t="s">
        <v>1156</v>
      </c>
      <c r="E763" s="112">
        <v>1</v>
      </c>
      <c r="F763" s="100">
        <v>240</v>
      </c>
      <c r="G763" s="15">
        <f t="shared" si="24"/>
        <v>120</v>
      </c>
      <c r="H763" s="15">
        <f t="shared" si="25"/>
        <v>120</v>
      </c>
    </row>
    <row r="764" spans="1:8" s="8" customFormat="1" ht="17.25" customHeight="1" x14ac:dyDescent="0.25">
      <c r="A764" s="12" t="s">
        <v>1559</v>
      </c>
      <c r="B764" s="41">
        <v>11269218</v>
      </c>
      <c r="C764" s="107" t="s">
        <v>2251</v>
      </c>
      <c r="D764" s="12" t="s">
        <v>1156</v>
      </c>
      <c r="E764" s="112">
        <v>1</v>
      </c>
      <c r="F764" s="100">
        <v>200</v>
      </c>
      <c r="G764" s="15">
        <f t="shared" si="24"/>
        <v>100</v>
      </c>
      <c r="H764" s="15">
        <f t="shared" si="25"/>
        <v>100</v>
      </c>
    </row>
    <row r="765" spans="1:8" s="8" customFormat="1" ht="15.75" customHeight="1" x14ac:dyDescent="0.25">
      <c r="A765" s="12" t="s">
        <v>1560</v>
      </c>
      <c r="B765" s="41">
        <v>1126049</v>
      </c>
      <c r="C765" s="107" t="s">
        <v>2252</v>
      </c>
      <c r="D765" s="12" t="s">
        <v>1061</v>
      </c>
      <c r="E765" s="112">
        <v>8</v>
      </c>
      <c r="F765" s="100">
        <v>7360</v>
      </c>
      <c r="G765" s="15">
        <f t="shared" si="24"/>
        <v>3680</v>
      </c>
      <c r="H765" s="15">
        <f t="shared" si="25"/>
        <v>3680</v>
      </c>
    </row>
    <row r="766" spans="1:8" s="8" customFormat="1" ht="15.75" customHeight="1" x14ac:dyDescent="0.25">
      <c r="A766" s="12" t="s">
        <v>1561</v>
      </c>
      <c r="B766" s="41">
        <v>1126050</v>
      </c>
      <c r="C766" s="107" t="s">
        <v>2253</v>
      </c>
      <c r="D766" s="12" t="s">
        <v>1061</v>
      </c>
      <c r="E766" s="112">
        <v>16</v>
      </c>
      <c r="F766" s="100">
        <v>12480</v>
      </c>
      <c r="G766" s="15">
        <f t="shared" si="24"/>
        <v>6240</v>
      </c>
      <c r="H766" s="15">
        <f t="shared" si="25"/>
        <v>6240</v>
      </c>
    </row>
    <row r="767" spans="1:8" s="8" customFormat="1" ht="14.25" customHeight="1" x14ac:dyDescent="0.25">
      <c r="A767" s="12" t="s">
        <v>1562</v>
      </c>
      <c r="B767" s="41">
        <v>1126051</v>
      </c>
      <c r="C767" s="107" t="s">
        <v>2254</v>
      </c>
      <c r="D767" s="12" t="s">
        <v>1061</v>
      </c>
      <c r="E767" s="112">
        <v>22</v>
      </c>
      <c r="F767" s="100">
        <v>12980</v>
      </c>
      <c r="G767" s="15">
        <f t="shared" si="24"/>
        <v>6490</v>
      </c>
      <c r="H767" s="15">
        <f t="shared" si="25"/>
        <v>6490</v>
      </c>
    </row>
    <row r="768" spans="1:8" s="8" customFormat="1" ht="14.25" customHeight="1" x14ac:dyDescent="0.25">
      <c r="A768" s="12" t="s">
        <v>1563</v>
      </c>
      <c r="B768" s="41">
        <v>1126052</v>
      </c>
      <c r="C768" s="107" t="s">
        <v>2251</v>
      </c>
      <c r="D768" s="12" t="s">
        <v>1061</v>
      </c>
      <c r="E768" s="112">
        <v>9</v>
      </c>
      <c r="F768" s="100">
        <v>264</v>
      </c>
      <c r="G768" s="15">
        <f t="shared" si="24"/>
        <v>132</v>
      </c>
      <c r="H768" s="15">
        <f t="shared" si="25"/>
        <v>132</v>
      </c>
    </row>
    <row r="769" spans="1:8" s="8" customFormat="1" ht="15.75" customHeight="1" x14ac:dyDescent="0.25">
      <c r="A769" s="12" t="s">
        <v>1564</v>
      </c>
      <c r="B769" s="41">
        <v>1126071</v>
      </c>
      <c r="C769" s="107" t="s">
        <v>2255</v>
      </c>
      <c r="D769" s="12" t="s">
        <v>1156</v>
      </c>
      <c r="E769" s="112">
        <v>1</v>
      </c>
      <c r="F769" s="100">
        <v>14</v>
      </c>
      <c r="G769" s="15">
        <f t="shared" si="24"/>
        <v>7</v>
      </c>
      <c r="H769" s="15">
        <f t="shared" si="25"/>
        <v>7</v>
      </c>
    </row>
    <row r="770" spans="1:8" s="8" customFormat="1" ht="17.25" customHeight="1" x14ac:dyDescent="0.25">
      <c r="A770" s="12" t="s">
        <v>1565</v>
      </c>
      <c r="B770" s="41">
        <v>1126097</v>
      </c>
      <c r="C770" s="107" t="s">
        <v>1079</v>
      </c>
      <c r="D770" s="12" t="s">
        <v>1061</v>
      </c>
      <c r="E770" s="112">
        <v>1</v>
      </c>
      <c r="F770" s="100">
        <v>35</v>
      </c>
      <c r="G770" s="15">
        <f t="shared" si="24"/>
        <v>17.5</v>
      </c>
      <c r="H770" s="15">
        <f t="shared" si="25"/>
        <v>17.5</v>
      </c>
    </row>
    <row r="771" spans="1:8" s="8" customFormat="1" ht="19.5" customHeight="1" x14ac:dyDescent="0.25">
      <c r="A771" s="12" t="s">
        <v>1566</v>
      </c>
      <c r="B771" s="41">
        <v>1126391</v>
      </c>
      <c r="C771" s="107" t="s">
        <v>2256</v>
      </c>
      <c r="D771" s="12" t="s">
        <v>1156</v>
      </c>
      <c r="E771" s="112">
        <v>10</v>
      </c>
      <c r="F771" s="100">
        <v>8600</v>
      </c>
      <c r="G771" s="15">
        <f t="shared" si="24"/>
        <v>4300</v>
      </c>
      <c r="H771" s="15">
        <f t="shared" si="25"/>
        <v>4300</v>
      </c>
    </row>
    <row r="772" spans="1:8" s="8" customFormat="1" ht="17.25" customHeight="1" x14ac:dyDescent="0.25">
      <c r="A772" s="12" t="s">
        <v>1567</v>
      </c>
      <c r="B772" s="41">
        <v>1126108</v>
      </c>
      <c r="C772" s="107" t="s">
        <v>2437</v>
      </c>
      <c r="D772" s="12" t="s">
        <v>1156</v>
      </c>
      <c r="E772" s="112">
        <v>2</v>
      </c>
      <c r="F772" s="100">
        <v>174</v>
      </c>
      <c r="G772" s="15">
        <f t="shared" si="24"/>
        <v>87</v>
      </c>
      <c r="H772" s="15">
        <f t="shared" si="25"/>
        <v>87</v>
      </c>
    </row>
    <row r="773" spans="1:8" s="8" customFormat="1" ht="18" customHeight="1" x14ac:dyDescent="0.25">
      <c r="A773" s="12" t="s">
        <v>1568</v>
      </c>
      <c r="B773" s="41">
        <v>1127140</v>
      </c>
      <c r="C773" s="107" t="s">
        <v>719</v>
      </c>
      <c r="D773" s="12" t="s">
        <v>1061</v>
      </c>
      <c r="E773" s="112">
        <v>2</v>
      </c>
      <c r="F773" s="100">
        <v>25</v>
      </c>
      <c r="G773" s="15">
        <f t="shared" si="24"/>
        <v>12.5</v>
      </c>
      <c r="H773" s="15">
        <f t="shared" si="25"/>
        <v>12.5</v>
      </c>
    </row>
    <row r="774" spans="1:8" s="8" customFormat="1" ht="15.75" customHeight="1" x14ac:dyDescent="0.25">
      <c r="A774" s="12" t="s">
        <v>1569</v>
      </c>
      <c r="B774" s="41">
        <v>1126126</v>
      </c>
      <c r="C774" s="67" t="s">
        <v>2871</v>
      </c>
      <c r="D774" s="12" t="s">
        <v>1156</v>
      </c>
      <c r="E774" s="112">
        <v>1</v>
      </c>
      <c r="F774" s="100">
        <v>325</v>
      </c>
      <c r="G774" s="15">
        <f t="shared" si="24"/>
        <v>162.5</v>
      </c>
      <c r="H774" s="15">
        <f t="shared" si="25"/>
        <v>162.5</v>
      </c>
    </row>
    <row r="775" spans="1:8" s="8" customFormat="1" ht="15.75" customHeight="1" x14ac:dyDescent="0.25">
      <c r="A775" s="12" t="s">
        <v>1570</v>
      </c>
      <c r="B775" s="41">
        <v>1126151</v>
      </c>
      <c r="C775" s="67" t="s">
        <v>2185</v>
      </c>
      <c r="D775" s="12" t="s">
        <v>1061</v>
      </c>
      <c r="E775" s="112">
        <v>1</v>
      </c>
      <c r="F775" s="100">
        <v>42</v>
      </c>
      <c r="G775" s="15">
        <f t="shared" si="24"/>
        <v>21</v>
      </c>
      <c r="H775" s="15">
        <f t="shared" si="25"/>
        <v>21</v>
      </c>
    </row>
    <row r="776" spans="1:8" s="8" customFormat="1" ht="15" customHeight="1" x14ac:dyDescent="0.25">
      <c r="A776" s="12" t="s">
        <v>1571</v>
      </c>
      <c r="B776" s="41">
        <v>1126135</v>
      </c>
      <c r="C776" s="107" t="s">
        <v>2257</v>
      </c>
      <c r="D776" s="12" t="s">
        <v>1061</v>
      </c>
      <c r="E776" s="112">
        <v>1</v>
      </c>
      <c r="F776" s="100">
        <v>625</v>
      </c>
      <c r="G776" s="15">
        <f t="shared" si="24"/>
        <v>312.5</v>
      </c>
      <c r="H776" s="15">
        <f t="shared" si="25"/>
        <v>312.5</v>
      </c>
    </row>
    <row r="777" spans="1:8" s="8" customFormat="1" ht="16.5" customHeight="1" x14ac:dyDescent="0.25">
      <c r="A777" s="12" t="s">
        <v>1572</v>
      </c>
      <c r="B777" s="41">
        <v>1127139</v>
      </c>
      <c r="C777" s="67" t="s">
        <v>2438</v>
      </c>
      <c r="D777" s="12" t="s">
        <v>1156</v>
      </c>
      <c r="E777" s="112">
        <v>1</v>
      </c>
      <c r="F777" s="100">
        <v>535</v>
      </c>
      <c r="G777" s="15">
        <f t="shared" si="24"/>
        <v>267.5</v>
      </c>
      <c r="H777" s="15">
        <f t="shared" si="25"/>
        <v>267.5</v>
      </c>
    </row>
    <row r="778" spans="1:8" s="8" customFormat="1" ht="15.75" customHeight="1" x14ac:dyDescent="0.25">
      <c r="A778" s="12" t="s">
        <v>1573</v>
      </c>
      <c r="B778" s="41">
        <v>1126064</v>
      </c>
      <c r="C778" s="107" t="s">
        <v>2258</v>
      </c>
      <c r="D778" s="12" t="s">
        <v>1061</v>
      </c>
      <c r="E778" s="112">
        <v>273</v>
      </c>
      <c r="F778" s="100">
        <v>1419</v>
      </c>
      <c r="G778" s="15">
        <f t="shared" si="24"/>
        <v>709.5</v>
      </c>
      <c r="H778" s="15">
        <f t="shared" si="25"/>
        <v>709.5</v>
      </c>
    </row>
    <row r="779" spans="1:8" s="8" customFormat="1" ht="15.75" customHeight="1" x14ac:dyDescent="0.25">
      <c r="A779" s="12" t="s">
        <v>1574</v>
      </c>
      <c r="B779" s="41">
        <v>1126090</v>
      </c>
      <c r="C779" s="107" t="s">
        <v>2259</v>
      </c>
      <c r="D779" s="12" t="s">
        <v>1156</v>
      </c>
      <c r="E779" s="112">
        <v>5</v>
      </c>
      <c r="F779" s="100">
        <v>12</v>
      </c>
      <c r="G779" s="15">
        <f t="shared" si="24"/>
        <v>6</v>
      </c>
      <c r="H779" s="15">
        <f t="shared" si="25"/>
        <v>6</v>
      </c>
    </row>
    <row r="780" spans="1:8" s="8" customFormat="1" ht="15.75" customHeight="1" x14ac:dyDescent="0.25">
      <c r="A780" s="12" t="s">
        <v>1575</v>
      </c>
      <c r="B780" s="41">
        <v>1126113</v>
      </c>
      <c r="C780" s="107" t="s">
        <v>2260</v>
      </c>
      <c r="D780" s="12" t="s">
        <v>1156</v>
      </c>
      <c r="E780" s="112">
        <v>1</v>
      </c>
      <c r="F780" s="100">
        <v>10</v>
      </c>
      <c r="G780" s="15">
        <f t="shared" si="24"/>
        <v>5</v>
      </c>
      <c r="H780" s="15">
        <f t="shared" si="25"/>
        <v>5</v>
      </c>
    </row>
    <row r="781" spans="1:8" s="8" customFormat="1" ht="15.75" customHeight="1" x14ac:dyDescent="0.25">
      <c r="A781" s="12" t="s">
        <v>1576</v>
      </c>
      <c r="B781" s="41">
        <v>1126141</v>
      </c>
      <c r="C781" s="67" t="s">
        <v>1059</v>
      </c>
      <c r="D781" s="12" t="s">
        <v>1156</v>
      </c>
      <c r="E781" s="112">
        <v>1</v>
      </c>
      <c r="F781" s="100">
        <v>275</v>
      </c>
      <c r="G781" s="15">
        <f t="shared" si="24"/>
        <v>137.5</v>
      </c>
      <c r="H781" s="15">
        <f t="shared" si="25"/>
        <v>137.5</v>
      </c>
    </row>
    <row r="782" spans="1:8" s="8" customFormat="1" ht="13.5" customHeight="1" x14ac:dyDescent="0.25">
      <c r="A782" s="12" t="s">
        <v>1577</v>
      </c>
      <c r="B782" s="41">
        <v>1126146</v>
      </c>
      <c r="C782" s="67" t="s">
        <v>1060</v>
      </c>
      <c r="D782" s="12" t="s">
        <v>1156</v>
      </c>
      <c r="E782" s="112">
        <v>1</v>
      </c>
      <c r="F782" s="100">
        <v>150</v>
      </c>
      <c r="G782" s="15">
        <f t="shared" si="24"/>
        <v>75</v>
      </c>
      <c r="H782" s="15">
        <f t="shared" si="25"/>
        <v>75</v>
      </c>
    </row>
    <row r="783" spans="1:8" s="8" customFormat="1" ht="13.5" customHeight="1" x14ac:dyDescent="0.25">
      <c r="A783" s="12" t="s">
        <v>1578</v>
      </c>
      <c r="B783" s="41">
        <v>1126147</v>
      </c>
      <c r="C783" s="67" t="s">
        <v>1060</v>
      </c>
      <c r="D783" s="12" t="s">
        <v>1156</v>
      </c>
      <c r="E783" s="112">
        <v>1</v>
      </c>
      <c r="F783" s="100">
        <v>150</v>
      </c>
      <c r="G783" s="15">
        <f t="shared" si="24"/>
        <v>75</v>
      </c>
      <c r="H783" s="15">
        <f t="shared" si="25"/>
        <v>75</v>
      </c>
    </row>
    <row r="784" spans="1:8" s="8" customFormat="1" ht="14.25" customHeight="1" x14ac:dyDescent="0.25">
      <c r="A784" s="12" t="s">
        <v>1579</v>
      </c>
      <c r="B784" s="41">
        <v>1126148</v>
      </c>
      <c r="C784" s="67" t="s">
        <v>2439</v>
      </c>
      <c r="D784" s="12" t="s">
        <v>1156</v>
      </c>
      <c r="E784" s="112">
        <v>1</v>
      </c>
      <c r="F784" s="100">
        <v>150</v>
      </c>
      <c r="G784" s="15">
        <f t="shared" si="24"/>
        <v>75</v>
      </c>
      <c r="H784" s="15">
        <f t="shared" si="25"/>
        <v>75</v>
      </c>
    </row>
    <row r="785" spans="1:8" s="8" customFormat="1" ht="12.75" customHeight="1" x14ac:dyDescent="0.25">
      <c r="A785" s="12" t="s">
        <v>1580</v>
      </c>
      <c r="B785" s="41">
        <v>1126143</v>
      </c>
      <c r="C785" s="107" t="s">
        <v>2261</v>
      </c>
      <c r="D785" s="12" t="s">
        <v>1156</v>
      </c>
      <c r="E785" s="112">
        <v>2</v>
      </c>
      <c r="F785" s="100">
        <v>21</v>
      </c>
      <c r="G785" s="15">
        <f t="shared" si="24"/>
        <v>10.5</v>
      </c>
      <c r="H785" s="15">
        <f t="shared" si="25"/>
        <v>10.5</v>
      </c>
    </row>
    <row r="786" spans="1:8" s="8" customFormat="1" ht="13.5" customHeight="1" x14ac:dyDescent="0.25">
      <c r="A786" s="12" t="s">
        <v>1581</v>
      </c>
      <c r="B786" s="41">
        <v>1127895</v>
      </c>
      <c r="C786" s="67" t="s">
        <v>2262</v>
      </c>
      <c r="D786" s="12" t="s">
        <v>1156</v>
      </c>
      <c r="E786" s="112">
        <v>4</v>
      </c>
      <c r="F786" s="100">
        <v>50</v>
      </c>
      <c r="G786" s="15">
        <f t="shared" si="24"/>
        <v>25</v>
      </c>
      <c r="H786" s="15">
        <f t="shared" si="25"/>
        <v>25</v>
      </c>
    </row>
    <row r="787" spans="1:8" s="8" customFormat="1" ht="12.75" customHeight="1" x14ac:dyDescent="0.25">
      <c r="A787" s="12" t="s">
        <v>1582</v>
      </c>
      <c r="B787" s="41">
        <v>1126945</v>
      </c>
      <c r="C787" s="67" t="s">
        <v>2440</v>
      </c>
      <c r="D787" s="12" t="s">
        <v>1156</v>
      </c>
      <c r="E787" s="112">
        <v>2</v>
      </c>
      <c r="F787" s="100">
        <v>3754</v>
      </c>
      <c r="G787" s="15">
        <f t="shared" si="24"/>
        <v>1877</v>
      </c>
      <c r="H787" s="15">
        <f t="shared" si="25"/>
        <v>1877</v>
      </c>
    </row>
    <row r="788" spans="1:8" s="8" customFormat="1" ht="14.25" customHeight="1" x14ac:dyDescent="0.25">
      <c r="A788" s="12" t="s">
        <v>1583</v>
      </c>
      <c r="B788" s="41">
        <v>1124839</v>
      </c>
      <c r="C788" s="67" t="s">
        <v>2263</v>
      </c>
      <c r="D788" s="12" t="s">
        <v>1156</v>
      </c>
      <c r="E788" s="112">
        <v>1</v>
      </c>
      <c r="F788" s="100">
        <v>30</v>
      </c>
      <c r="G788" s="15">
        <f t="shared" si="24"/>
        <v>15</v>
      </c>
      <c r="H788" s="15">
        <f t="shared" si="25"/>
        <v>15</v>
      </c>
    </row>
    <row r="789" spans="1:8" s="8" customFormat="1" ht="15" customHeight="1" x14ac:dyDescent="0.25">
      <c r="A789" s="12" t="s">
        <v>1584</v>
      </c>
      <c r="B789" s="41">
        <v>1124840</v>
      </c>
      <c r="C789" s="67" t="s">
        <v>2264</v>
      </c>
      <c r="D789" s="12" t="s">
        <v>1156</v>
      </c>
      <c r="E789" s="112">
        <v>1</v>
      </c>
      <c r="F789" s="100">
        <v>173</v>
      </c>
      <c r="G789" s="15">
        <f t="shared" si="24"/>
        <v>86.5</v>
      </c>
      <c r="H789" s="15">
        <f t="shared" si="25"/>
        <v>86.5</v>
      </c>
    </row>
    <row r="790" spans="1:8" s="8" customFormat="1" ht="15" customHeight="1" x14ac:dyDescent="0.25">
      <c r="A790" s="12" t="s">
        <v>1585</v>
      </c>
      <c r="B790" s="41">
        <v>1127984</v>
      </c>
      <c r="C790" s="107" t="s">
        <v>60</v>
      </c>
      <c r="D790" s="12" t="s">
        <v>1156</v>
      </c>
      <c r="E790" s="112">
        <v>1</v>
      </c>
      <c r="F790" s="100">
        <v>1960</v>
      </c>
      <c r="G790" s="15">
        <f t="shared" si="24"/>
        <v>980</v>
      </c>
      <c r="H790" s="15">
        <f t="shared" si="25"/>
        <v>980</v>
      </c>
    </row>
    <row r="791" spans="1:8" s="8" customFormat="1" ht="15.75" customHeight="1" x14ac:dyDescent="0.25">
      <c r="A791" s="12" t="s">
        <v>1586</v>
      </c>
      <c r="B791" s="41">
        <v>1127945</v>
      </c>
      <c r="C791" s="107" t="s">
        <v>2441</v>
      </c>
      <c r="D791" s="12" t="s">
        <v>1156</v>
      </c>
      <c r="E791" s="112">
        <v>1</v>
      </c>
      <c r="F791" s="100">
        <v>1950</v>
      </c>
      <c r="G791" s="15">
        <f t="shared" si="24"/>
        <v>975</v>
      </c>
      <c r="H791" s="15">
        <f t="shared" si="25"/>
        <v>975</v>
      </c>
    </row>
    <row r="792" spans="1:8" s="8" customFormat="1" ht="15.75" customHeight="1" x14ac:dyDescent="0.25">
      <c r="A792" s="12" t="s">
        <v>1587</v>
      </c>
      <c r="B792" s="41">
        <v>1126294</v>
      </c>
      <c r="C792" s="123" t="s">
        <v>2872</v>
      </c>
      <c r="D792" s="12" t="s">
        <v>1156</v>
      </c>
      <c r="E792" s="112">
        <v>1</v>
      </c>
      <c r="F792" s="100">
        <v>470</v>
      </c>
      <c r="G792" s="15">
        <f t="shared" si="24"/>
        <v>235</v>
      </c>
      <c r="H792" s="15">
        <f t="shared" si="25"/>
        <v>235</v>
      </c>
    </row>
    <row r="793" spans="1:8" s="8" customFormat="1" ht="15.75" customHeight="1" x14ac:dyDescent="0.25">
      <c r="A793" s="12" t="s">
        <v>1588</v>
      </c>
      <c r="B793" s="41">
        <v>1126295</v>
      </c>
      <c r="C793" s="123" t="s">
        <v>1154</v>
      </c>
      <c r="D793" s="12" t="s">
        <v>1156</v>
      </c>
      <c r="E793" s="112">
        <v>1</v>
      </c>
      <c r="F793" s="100">
        <v>50</v>
      </c>
      <c r="G793" s="15">
        <f t="shared" si="24"/>
        <v>25</v>
      </c>
      <c r="H793" s="15">
        <f t="shared" si="25"/>
        <v>25</v>
      </c>
    </row>
    <row r="794" spans="1:8" s="8" customFormat="1" ht="15" customHeight="1" x14ac:dyDescent="0.25">
      <c r="A794" s="12" t="s">
        <v>1589</v>
      </c>
      <c r="B794" s="41">
        <v>1127293</v>
      </c>
      <c r="C794" s="123" t="s">
        <v>2265</v>
      </c>
      <c r="D794" s="12" t="s">
        <v>1061</v>
      </c>
      <c r="E794" s="112">
        <v>1</v>
      </c>
      <c r="F794" s="100">
        <v>50</v>
      </c>
      <c r="G794" s="15">
        <f t="shared" si="24"/>
        <v>25</v>
      </c>
      <c r="H794" s="15">
        <f t="shared" si="25"/>
        <v>25</v>
      </c>
    </row>
    <row r="795" spans="1:8" s="8" customFormat="1" ht="15" customHeight="1" x14ac:dyDescent="0.25">
      <c r="A795" s="12" t="s">
        <v>1590</v>
      </c>
      <c r="B795" s="41">
        <v>1123292</v>
      </c>
      <c r="C795" s="107" t="s">
        <v>2266</v>
      </c>
      <c r="D795" s="12" t="s">
        <v>1061</v>
      </c>
      <c r="E795" s="112">
        <v>1</v>
      </c>
      <c r="F795" s="100">
        <v>35</v>
      </c>
      <c r="G795" s="15">
        <f t="shared" ref="G795:G858" si="26">SUM(F795/2)</f>
        <v>17.5</v>
      </c>
      <c r="H795" s="15">
        <f t="shared" si="25"/>
        <v>17.5</v>
      </c>
    </row>
    <row r="796" spans="1:8" s="8" customFormat="1" ht="15.75" customHeight="1" x14ac:dyDescent="0.25">
      <c r="A796" s="12" t="s">
        <v>1591</v>
      </c>
      <c r="B796" s="41">
        <v>1128101</v>
      </c>
      <c r="C796" s="123" t="s">
        <v>2442</v>
      </c>
      <c r="D796" s="12" t="s">
        <v>1156</v>
      </c>
      <c r="E796" s="112">
        <v>3</v>
      </c>
      <c r="F796" s="100">
        <v>445</v>
      </c>
      <c r="G796" s="15">
        <f t="shared" si="26"/>
        <v>222.5</v>
      </c>
      <c r="H796" s="15">
        <f t="shared" si="25"/>
        <v>222.5</v>
      </c>
    </row>
    <row r="797" spans="1:8" s="8" customFormat="1" ht="13.5" customHeight="1" x14ac:dyDescent="0.25">
      <c r="A797" s="12" t="s">
        <v>1592</v>
      </c>
      <c r="B797" s="45">
        <v>1127184</v>
      </c>
      <c r="C797" s="273" t="s">
        <v>2267</v>
      </c>
      <c r="D797" s="12" t="s">
        <v>1156</v>
      </c>
      <c r="E797" s="112">
        <v>1</v>
      </c>
      <c r="F797" s="100">
        <v>5700</v>
      </c>
      <c r="G797" s="15">
        <f t="shared" si="26"/>
        <v>2850</v>
      </c>
      <c r="H797" s="15">
        <f t="shared" si="25"/>
        <v>2850</v>
      </c>
    </row>
    <row r="798" spans="1:8" s="8" customFormat="1" ht="16.5" customHeight="1" x14ac:dyDescent="0.25">
      <c r="A798" s="12" t="s">
        <v>1593</v>
      </c>
      <c r="B798" s="51">
        <v>1127179</v>
      </c>
      <c r="C798" s="101" t="s">
        <v>2268</v>
      </c>
      <c r="D798" s="12" t="s">
        <v>1153</v>
      </c>
      <c r="E798" s="112">
        <v>1</v>
      </c>
      <c r="F798" s="100">
        <v>3900</v>
      </c>
      <c r="G798" s="15">
        <f t="shared" si="26"/>
        <v>1950</v>
      </c>
      <c r="H798" s="15">
        <f t="shared" si="25"/>
        <v>1950</v>
      </c>
    </row>
    <row r="799" spans="1:8" s="8" customFormat="1" ht="13.5" customHeight="1" x14ac:dyDescent="0.25">
      <c r="A799" s="12" t="s">
        <v>1594</v>
      </c>
      <c r="B799" s="42">
        <v>1126667</v>
      </c>
      <c r="C799" s="104" t="s">
        <v>2026</v>
      </c>
      <c r="D799" s="12" t="s">
        <v>1156</v>
      </c>
      <c r="E799" s="112">
        <v>1</v>
      </c>
      <c r="F799" s="100">
        <v>16</v>
      </c>
      <c r="G799" s="15">
        <f t="shared" si="26"/>
        <v>8</v>
      </c>
      <c r="H799" s="15">
        <f t="shared" si="25"/>
        <v>8</v>
      </c>
    </row>
    <row r="800" spans="1:8" s="8" customFormat="1" ht="15.75" customHeight="1" x14ac:dyDescent="0.25">
      <c r="A800" s="12" t="s">
        <v>1595</v>
      </c>
      <c r="B800" s="41">
        <v>1126659</v>
      </c>
      <c r="C800" s="107" t="s">
        <v>1072</v>
      </c>
      <c r="D800" s="12" t="s">
        <v>1153</v>
      </c>
      <c r="E800" s="112">
        <v>1</v>
      </c>
      <c r="F800" s="100">
        <v>25</v>
      </c>
      <c r="G800" s="15">
        <f t="shared" si="26"/>
        <v>12.5</v>
      </c>
      <c r="H800" s="15">
        <f t="shared" si="25"/>
        <v>12.5</v>
      </c>
    </row>
    <row r="801" spans="1:8" s="8" customFormat="1" ht="15.75" customHeight="1" x14ac:dyDescent="0.25">
      <c r="A801" s="12" t="s">
        <v>1596</v>
      </c>
      <c r="B801" s="41">
        <v>1126648</v>
      </c>
      <c r="C801" s="107" t="s">
        <v>2272</v>
      </c>
      <c r="D801" s="12" t="s">
        <v>1156</v>
      </c>
      <c r="E801" s="112">
        <v>15</v>
      </c>
      <c r="F801" s="100">
        <v>1402.06</v>
      </c>
      <c r="G801" s="15">
        <f t="shared" si="26"/>
        <v>701.03</v>
      </c>
      <c r="H801" s="15">
        <f t="shared" si="25"/>
        <v>701.03</v>
      </c>
    </row>
    <row r="802" spans="1:8" s="8" customFormat="1" ht="16.5" customHeight="1" x14ac:dyDescent="0.25">
      <c r="A802" s="12" t="s">
        <v>1597</v>
      </c>
      <c r="B802" s="55">
        <v>1126668</v>
      </c>
      <c r="C802" s="81" t="s">
        <v>1073</v>
      </c>
      <c r="D802" s="12" t="s">
        <v>1156</v>
      </c>
      <c r="E802" s="112">
        <v>1</v>
      </c>
      <c r="F802" s="100">
        <v>8</v>
      </c>
      <c r="G802" s="15">
        <f t="shared" si="26"/>
        <v>4</v>
      </c>
      <c r="H802" s="15">
        <f t="shared" si="25"/>
        <v>4</v>
      </c>
    </row>
    <row r="803" spans="1:8" s="8" customFormat="1" ht="16.5" customHeight="1" x14ac:dyDescent="0.25">
      <c r="A803" s="12" t="s">
        <v>1598</v>
      </c>
      <c r="B803" s="41">
        <v>1126667</v>
      </c>
      <c r="C803" s="107" t="s">
        <v>1074</v>
      </c>
      <c r="D803" s="12" t="s">
        <v>1061</v>
      </c>
      <c r="E803" s="112">
        <v>2</v>
      </c>
      <c r="F803" s="100">
        <v>124</v>
      </c>
      <c r="G803" s="15">
        <f t="shared" si="26"/>
        <v>62</v>
      </c>
      <c r="H803" s="15">
        <f t="shared" si="25"/>
        <v>62</v>
      </c>
    </row>
    <row r="804" spans="1:8" s="8" customFormat="1" ht="15" customHeight="1" x14ac:dyDescent="0.25">
      <c r="A804" s="12" t="s">
        <v>1599</v>
      </c>
      <c r="B804" s="41">
        <v>1126347</v>
      </c>
      <c r="C804" s="67" t="s">
        <v>2873</v>
      </c>
      <c r="D804" s="12" t="s">
        <v>1156</v>
      </c>
      <c r="E804" s="112">
        <v>1</v>
      </c>
      <c r="F804" s="100">
        <v>192</v>
      </c>
      <c r="G804" s="15">
        <f t="shared" si="26"/>
        <v>96</v>
      </c>
      <c r="H804" s="15">
        <f t="shared" si="25"/>
        <v>96</v>
      </c>
    </row>
    <row r="805" spans="1:8" s="8" customFormat="1" ht="15.75" customHeight="1" x14ac:dyDescent="0.25">
      <c r="A805" s="12" t="s">
        <v>1600</v>
      </c>
      <c r="B805" s="41">
        <v>1126346</v>
      </c>
      <c r="C805" s="67" t="s">
        <v>2443</v>
      </c>
      <c r="D805" s="12" t="s">
        <v>1156</v>
      </c>
      <c r="E805" s="112">
        <v>1</v>
      </c>
      <c r="F805" s="100">
        <v>240</v>
      </c>
      <c r="G805" s="15">
        <f t="shared" si="26"/>
        <v>120</v>
      </c>
      <c r="H805" s="15">
        <f t="shared" si="25"/>
        <v>120</v>
      </c>
    </row>
    <row r="806" spans="1:8" s="8" customFormat="1" ht="16.5" customHeight="1" x14ac:dyDescent="0.25">
      <c r="A806" s="12" t="s">
        <v>1601</v>
      </c>
      <c r="B806" s="41">
        <v>1126680</v>
      </c>
      <c r="C806" s="107" t="s">
        <v>1986</v>
      </c>
      <c r="D806" s="12" t="s">
        <v>1061</v>
      </c>
      <c r="E806" s="112">
        <v>1</v>
      </c>
      <c r="F806" s="100">
        <v>88</v>
      </c>
      <c r="G806" s="15">
        <f t="shared" si="26"/>
        <v>44</v>
      </c>
      <c r="H806" s="15">
        <f t="shared" si="25"/>
        <v>44</v>
      </c>
    </row>
    <row r="807" spans="1:8" s="8" customFormat="1" ht="18.75" customHeight="1" x14ac:dyDescent="0.25">
      <c r="A807" s="12" t="s">
        <v>1602</v>
      </c>
      <c r="B807" s="41">
        <v>1126661</v>
      </c>
      <c r="C807" s="107" t="s">
        <v>1155</v>
      </c>
      <c r="D807" s="12" t="s">
        <v>1156</v>
      </c>
      <c r="E807" s="112">
        <v>3</v>
      </c>
      <c r="F807" s="100">
        <v>30</v>
      </c>
      <c r="G807" s="15">
        <f t="shared" si="26"/>
        <v>15</v>
      </c>
      <c r="H807" s="15">
        <f t="shared" si="25"/>
        <v>15</v>
      </c>
    </row>
    <row r="808" spans="1:8" s="8" customFormat="1" ht="18.75" customHeight="1" x14ac:dyDescent="0.25">
      <c r="A808" s="12" t="s">
        <v>1603</v>
      </c>
      <c r="B808" s="41">
        <v>1126674</v>
      </c>
      <c r="C808" s="107" t="s">
        <v>2273</v>
      </c>
      <c r="D808" s="12" t="s">
        <v>1156</v>
      </c>
      <c r="E808" s="112">
        <v>1</v>
      </c>
      <c r="F808" s="100">
        <v>400</v>
      </c>
      <c r="G808" s="15">
        <f t="shared" si="26"/>
        <v>200</v>
      </c>
      <c r="H808" s="15">
        <f t="shared" si="25"/>
        <v>200</v>
      </c>
    </row>
    <row r="809" spans="1:8" s="8" customFormat="1" ht="14.25" customHeight="1" x14ac:dyDescent="0.25">
      <c r="A809" s="12" t="s">
        <v>1604</v>
      </c>
      <c r="B809" s="41">
        <v>1123663</v>
      </c>
      <c r="C809" s="107" t="s">
        <v>2874</v>
      </c>
      <c r="D809" s="12" t="s">
        <v>1156</v>
      </c>
      <c r="E809" s="112">
        <v>6</v>
      </c>
      <c r="F809" s="100">
        <v>72</v>
      </c>
      <c r="G809" s="15">
        <f t="shared" si="26"/>
        <v>36</v>
      </c>
      <c r="H809" s="15">
        <f t="shared" si="25"/>
        <v>36</v>
      </c>
    </row>
    <row r="810" spans="1:8" s="8" customFormat="1" ht="14.25" customHeight="1" x14ac:dyDescent="0.25">
      <c r="A810" s="12" t="s">
        <v>1605</v>
      </c>
      <c r="B810" s="41">
        <v>1123662</v>
      </c>
      <c r="C810" s="107" t="s">
        <v>2035</v>
      </c>
      <c r="D810" s="12" t="s">
        <v>1156</v>
      </c>
      <c r="E810" s="112">
        <v>1</v>
      </c>
      <c r="F810" s="100">
        <v>12</v>
      </c>
      <c r="G810" s="15">
        <f t="shared" si="26"/>
        <v>6</v>
      </c>
      <c r="H810" s="15">
        <f t="shared" si="25"/>
        <v>6</v>
      </c>
    </row>
    <row r="811" spans="1:8" s="8" customFormat="1" ht="17.25" customHeight="1" x14ac:dyDescent="0.25">
      <c r="A811" s="12" t="s">
        <v>1606</v>
      </c>
      <c r="B811" s="41">
        <v>1126672</v>
      </c>
      <c r="C811" s="107" t="s">
        <v>2274</v>
      </c>
      <c r="D811" s="12" t="s">
        <v>1156</v>
      </c>
      <c r="E811" s="112">
        <v>4</v>
      </c>
      <c r="F811" s="100">
        <v>364</v>
      </c>
      <c r="G811" s="15">
        <f t="shared" si="26"/>
        <v>182</v>
      </c>
      <c r="H811" s="15">
        <f t="shared" si="25"/>
        <v>182</v>
      </c>
    </row>
    <row r="812" spans="1:8" s="8" customFormat="1" ht="15" customHeight="1" x14ac:dyDescent="0.25">
      <c r="A812" s="12" t="s">
        <v>1607</v>
      </c>
      <c r="B812" s="41">
        <v>1126847</v>
      </c>
      <c r="C812" s="107" t="s">
        <v>2875</v>
      </c>
      <c r="D812" s="12" t="s">
        <v>1156</v>
      </c>
      <c r="E812" s="112">
        <v>2</v>
      </c>
      <c r="F812" s="100">
        <v>380</v>
      </c>
      <c r="G812" s="15">
        <f t="shared" si="26"/>
        <v>190</v>
      </c>
      <c r="H812" s="15">
        <f t="shared" si="25"/>
        <v>190</v>
      </c>
    </row>
    <row r="813" spans="1:8" s="8" customFormat="1" ht="14.25" customHeight="1" x14ac:dyDescent="0.25">
      <c r="A813" s="12" t="s">
        <v>1608</v>
      </c>
      <c r="B813" s="41">
        <v>1124979</v>
      </c>
      <c r="C813" s="107" t="s">
        <v>2275</v>
      </c>
      <c r="D813" s="12" t="s">
        <v>1156</v>
      </c>
      <c r="E813" s="112">
        <v>1</v>
      </c>
      <c r="F813" s="100">
        <v>166.7</v>
      </c>
      <c r="G813" s="15">
        <f t="shared" si="26"/>
        <v>83.35</v>
      </c>
      <c r="H813" s="15">
        <f t="shared" si="25"/>
        <v>83.35</v>
      </c>
    </row>
    <row r="814" spans="1:8" s="8" customFormat="1" ht="16.5" customHeight="1" x14ac:dyDescent="0.25">
      <c r="A814" s="12" t="s">
        <v>1609</v>
      </c>
      <c r="B814" s="41">
        <v>1126658</v>
      </c>
      <c r="C814" s="107" t="s">
        <v>712</v>
      </c>
      <c r="D814" s="12" t="s">
        <v>1156</v>
      </c>
      <c r="E814" s="112">
        <v>1</v>
      </c>
      <c r="F814" s="100">
        <v>20</v>
      </c>
      <c r="G814" s="15">
        <f t="shared" si="26"/>
        <v>10</v>
      </c>
      <c r="H814" s="15">
        <f t="shared" ref="H814:H876" si="27">F814-G814</f>
        <v>10</v>
      </c>
    </row>
    <row r="815" spans="1:8" s="8" customFormat="1" ht="15.75" customHeight="1" x14ac:dyDescent="0.25">
      <c r="A815" s="12" t="s">
        <v>1610</v>
      </c>
      <c r="B815" s="41" t="s">
        <v>2288</v>
      </c>
      <c r="C815" s="107" t="s">
        <v>2444</v>
      </c>
      <c r="D815" s="12" t="s">
        <v>1061</v>
      </c>
      <c r="E815" s="112">
        <v>4</v>
      </c>
      <c r="F815" s="100">
        <v>5</v>
      </c>
      <c r="G815" s="15">
        <f t="shared" si="26"/>
        <v>2.5</v>
      </c>
      <c r="H815" s="15">
        <f t="shared" si="27"/>
        <v>2.5</v>
      </c>
    </row>
    <row r="816" spans="1:8" s="8" customFormat="1" ht="15" customHeight="1" x14ac:dyDescent="0.25">
      <c r="A816" s="12" t="s">
        <v>1611</v>
      </c>
      <c r="B816" s="41">
        <v>1126675</v>
      </c>
      <c r="C816" s="107" t="s">
        <v>2276</v>
      </c>
      <c r="D816" s="12" t="s">
        <v>1156</v>
      </c>
      <c r="E816" s="112">
        <v>1</v>
      </c>
      <c r="F816" s="100">
        <v>48</v>
      </c>
      <c r="G816" s="15">
        <f t="shared" si="26"/>
        <v>24</v>
      </c>
      <c r="H816" s="15">
        <f t="shared" si="27"/>
        <v>24</v>
      </c>
    </row>
    <row r="817" spans="1:8" s="8" customFormat="1" ht="15" customHeight="1" x14ac:dyDescent="0.25">
      <c r="A817" s="12" t="s">
        <v>1612</v>
      </c>
      <c r="B817" s="41">
        <v>1127669</v>
      </c>
      <c r="C817" s="107" t="s">
        <v>2277</v>
      </c>
      <c r="D817" s="12" t="s">
        <v>1156</v>
      </c>
      <c r="E817" s="112">
        <v>2</v>
      </c>
      <c r="F817" s="100">
        <v>150</v>
      </c>
      <c r="G817" s="15">
        <f t="shared" si="26"/>
        <v>75</v>
      </c>
      <c r="H817" s="15">
        <f t="shared" si="27"/>
        <v>75</v>
      </c>
    </row>
    <row r="818" spans="1:8" s="8" customFormat="1" ht="28.5" customHeight="1" x14ac:dyDescent="0.25">
      <c r="A818" s="12" t="s">
        <v>1613</v>
      </c>
      <c r="B818" s="41">
        <v>1124976</v>
      </c>
      <c r="C818" s="107" t="s">
        <v>2278</v>
      </c>
      <c r="D818" s="12" t="s">
        <v>1156</v>
      </c>
      <c r="E818" s="112">
        <v>1</v>
      </c>
      <c r="F818" s="100">
        <v>1210</v>
      </c>
      <c r="G818" s="15">
        <f t="shared" si="26"/>
        <v>605</v>
      </c>
      <c r="H818" s="15">
        <f t="shared" si="27"/>
        <v>605</v>
      </c>
    </row>
    <row r="819" spans="1:8" s="8" customFormat="1" ht="15.75" customHeight="1" x14ac:dyDescent="0.25">
      <c r="A819" s="12" t="s">
        <v>1614</v>
      </c>
      <c r="B819" s="41">
        <v>1126650</v>
      </c>
      <c r="C819" s="107" t="s">
        <v>2279</v>
      </c>
      <c r="D819" s="12" t="s">
        <v>1156</v>
      </c>
      <c r="E819" s="112">
        <v>10</v>
      </c>
      <c r="F819" s="100">
        <v>96.37</v>
      </c>
      <c r="G819" s="15">
        <f t="shared" si="26"/>
        <v>48.185000000000002</v>
      </c>
      <c r="H819" s="15">
        <f t="shared" si="27"/>
        <v>48.185000000000002</v>
      </c>
    </row>
    <row r="820" spans="1:8" s="8" customFormat="1" ht="14.25" customHeight="1" x14ac:dyDescent="0.25">
      <c r="A820" s="12" t="s">
        <v>1615</v>
      </c>
      <c r="B820" s="41">
        <v>1128096</v>
      </c>
      <c r="C820" s="67" t="s">
        <v>2193</v>
      </c>
      <c r="D820" s="12" t="s">
        <v>1156</v>
      </c>
      <c r="E820" s="112">
        <v>4</v>
      </c>
      <c r="F820" s="100">
        <v>41</v>
      </c>
      <c r="G820" s="15">
        <f t="shared" si="26"/>
        <v>20.5</v>
      </c>
      <c r="H820" s="15">
        <f t="shared" si="27"/>
        <v>20.5</v>
      </c>
    </row>
    <row r="821" spans="1:8" s="8" customFormat="1" ht="15.75" customHeight="1" x14ac:dyDescent="0.25">
      <c r="A821" s="12" t="s">
        <v>1616</v>
      </c>
      <c r="B821" s="41">
        <v>1126666</v>
      </c>
      <c r="C821" s="107" t="s">
        <v>2280</v>
      </c>
      <c r="D821" s="12" t="s">
        <v>1156</v>
      </c>
      <c r="E821" s="112">
        <v>1</v>
      </c>
      <c r="F821" s="100">
        <v>12</v>
      </c>
      <c r="G821" s="15">
        <f t="shared" si="26"/>
        <v>6</v>
      </c>
      <c r="H821" s="15">
        <f t="shared" si="27"/>
        <v>6</v>
      </c>
    </row>
    <row r="822" spans="1:8" s="8" customFormat="1" ht="17.25" customHeight="1" x14ac:dyDescent="0.25">
      <c r="A822" s="12" t="s">
        <v>1617</v>
      </c>
      <c r="B822" s="41">
        <v>1126654</v>
      </c>
      <c r="C822" s="107" t="s">
        <v>2281</v>
      </c>
      <c r="D822" s="12" t="s">
        <v>1156</v>
      </c>
      <c r="E822" s="112">
        <v>1</v>
      </c>
      <c r="F822" s="100">
        <v>45</v>
      </c>
      <c r="G822" s="15">
        <f t="shared" si="26"/>
        <v>22.5</v>
      </c>
      <c r="H822" s="15">
        <f t="shared" si="27"/>
        <v>22.5</v>
      </c>
    </row>
    <row r="823" spans="1:8" s="8" customFormat="1" ht="18" customHeight="1" x14ac:dyDescent="0.25">
      <c r="A823" s="12" t="s">
        <v>1618</v>
      </c>
      <c r="B823" s="41">
        <v>1126655</v>
      </c>
      <c r="C823" s="107" t="s">
        <v>2282</v>
      </c>
      <c r="D823" s="12" t="s">
        <v>1156</v>
      </c>
      <c r="E823" s="112">
        <v>1</v>
      </c>
      <c r="F823" s="100">
        <v>15</v>
      </c>
      <c r="G823" s="15">
        <f t="shared" si="26"/>
        <v>7.5</v>
      </c>
      <c r="H823" s="15">
        <f t="shared" si="27"/>
        <v>7.5</v>
      </c>
    </row>
    <row r="824" spans="1:8" s="8" customFormat="1" ht="15" customHeight="1" x14ac:dyDescent="0.25">
      <c r="A824" s="12" t="s">
        <v>1619</v>
      </c>
      <c r="B824" s="41">
        <v>1126656</v>
      </c>
      <c r="C824" s="107" t="s">
        <v>2283</v>
      </c>
      <c r="D824" s="12" t="s">
        <v>1156</v>
      </c>
      <c r="E824" s="112">
        <v>5</v>
      </c>
      <c r="F824" s="100">
        <v>75</v>
      </c>
      <c r="G824" s="15">
        <f t="shared" si="26"/>
        <v>37.5</v>
      </c>
      <c r="H824" s="15">
        <f t="shared" si="27"/>
        <v>37.5</v>
      </c>
    </row>
    <row r="825" spans="1:8" s="8" customFormat="1" ht="13.5" customHeight="1" x14ac:dyDescent="0.25">
      <c r="A825" s="12" t="s">
        <v>1620</v>
      </c>
      <c r="B825" s="41">
        <v>1126653</v>
      </c>
      <c r="C825" s="107" t="s">
        <v>2445</v>
      </c>
      <c r="D825" s="12" t="s">
        <v>1156</v>
      </c>
      <c r="E825" s="112">
        <v>1</v>
      </c>
      <c r="F825" s="100">
        <v>30</v>
      </c>
      <c r="G825" s="15">
        <f t="shared" si="26"/>
        <v>15</v>
      </c>
      <c r="H825" s="15">
        <f t="shared" si="27"/>
        <v>15</v>
      </c>
    </row>
    <row r="826" spans="1:8" s="8" customFormat="1" ht="14.25" customHeight="1" x14ac:dyDescent="0.25">
      <c r="A826" s="12" t="s">
        <v>1621</v>
      </c>
      <c r="B826" s="41">
        <v>1126658</v>
      </c>
      <c r="C826" s="107" t="s">
        <v>2284</v>
      </c>
      <c r="D826" s="12" t="s">
        <v>1156</v>
      </c>
      <c r="E826" s="112">
        <v>8</v>
      </c>
      <c r="F826" s="100">
        <v>17</v>
      </c>
      <c r="G826" s="15">
        <f t="shared" si="26"/>
        <v>8.5</v>
      </c>
      <c r="H826" s="15">
        <f t="shared" si="27"/>
        <v>8.5</v>
      </c>
    </row>
    <row r="827" spans="1:8" s="8" customFormat="1" ht="15" customHeight="1" x14ac:dyDescent="0.25">
      <c r="A827" s="12" t="s">
        <v>1622</v>
      </c>
      <c r="B827" s="41">
        <v>1126884</v>
      </c>
      <c r="C827" s="107" t="s">
        <v>2285</v>
      </c>
      <c r="D827" s="12" t="s">
        <v>1156</v>
      </c>
      <c r="E827" s="112">
        <v>1</v>
      </c>
      <c r="F827" s="100">
        <v>170</v>
      </c>
      <c r="G827" s="15">
        <f t="shared" si="26"/>
        <v>85</v>
      </c>
      <c r="H827" s="15">
        <f t="shared" si="27"/>
        <v>85</v>
      </c>
    </row>
    <row r="828" spans="1:8" s="8" customFormat="1" ht="17.25" customHeight="1" x14ac:dyDescent="0.25">
      <c r="A828" s="12" t="s">
        <v>1623</v>
      </c>
      <c r="B828" s="41">
        <v>1126883</v>
      </c>
      <c r="C828" s="107" t="s">
        <v>2286</v>
      </c>
      <c r="D828" s="12" t="s">
        <v>1156</v>
      </c>
      <c r="E828" s="112">
        <v>1</v>
      </c>
      <c r="F828" s="100">
        <v>225</v>
      </c>
      <c r="G828" s="15">
        <f t="shared" si="26"/>
        <v>112.5</v>
      </c>
      <c r="H828" s="15">
        <f t="shared" si="27"/>
        <v>112.5</v>
      </c>
    </row>
    <row r="829" spans="1:8" s="8" customFormat="1" ht="15" customHeight="1" x14ac:dyDescent="0.25">
      <c r="A829" s="12" t="s">
        <v>1624</v>
      </c>
      <c r="B829" s="41">
        <v>1126882</v>
      </c>
      <c r="C829" s="107" t="s">
        <v>2287</v>
      </c>
      <c r="D829" s="12" t="s">
        <v>1156</v>
      </c>
      <c r="E829" s="112">
        <v>1</v>
      </c>
      <c r="F829" s="100">
        <v>80</v>
      </c>
      <c r="G829" s="15">
        <f t="shared" si="26"/>
        <v>40</v>
      </c>
      <c r="H829" s="15">
        <f t="shared" si="27"/>
        <v>40</v>
      </c>
    </row>
    <row r="830" spans="1:8" s="8" customFormat="1" ht="13.5" customHeight="1" x14ac:dyDescent="0.25">
      <c r="A830" s="12" t="s">
        <v>1625</v>
      </c>
      <c r="B830" s="41">
        <v>1126349</v>
      </c>
      <c r="C830" s="67" t="s">
        <v>2446</v>
      </c>
      <c r="D830" s="12" t="s">
        <v>1156</v>
      </c>
      <c r="E830" s="112">
        <v>1</v>
      </c>
      <c r="F830" s="100">
        <v>108</v>
      </c>
      <c r="G830" s="15">
        <f t="shared" si="26"/>
        <v>54</v>
      </c>
      <c r="H830" s="15">
        <f t="shared" si="27"/>
        <v>54</v>
      </c>
    </row>
    <row r="831" spans="1:8" s="8" customFormat="1" ht="14.25" customHeight="1" x14ac:dyDescent="0.25">
      <c r="A831" s="12" t="s">
        <v>1626</v>
      </c>
      <c r="B831" s="41">
        <v>1126660</v>
      </c>
      <c r="C831" s="107" t="s">
        <v>2446</v>
      </c>
      <c r="D831" s="12" t="s">
        <v>1156</v>
      </c>
      <c r="E831" s="112">
        <v>2</v>
      </c>
      <c r="F831" s="100">
        <v>40</v>
      </c>
      <c r="G831" s="15">
        <f t="shared" si="26"/>
        <v>20</v>
      </c>
      <c r="H831" s="15">
        <f t="shared" si="27"/>
        <v>20</v>
      </c>
    </row>
    <row r="832" spans="1:8" s="8" customFormat="1" ht="14.25" customHeight="1" x14ac:dyDescent="0.25">
      <c r="A832" s="12" t="s">
        <v>1627</v>
      </c>
      <c r="B832" s="41">
        <v>1126348</v>
      </c>
      <c r="C832" s="67" t="s">
        <v>2447</v>
      </c>
      <c r="D832" s="12" t="s">
        <v>1156</v>
      </c>
      <c r="E832" s="112">
        <v>1</v>
      </c>
      <c r="F832" s="100">
        <v>150</v>
      </c>
      <c r="G832" s="15">
        <f t="shared" si="26"/>
        <v>75</v>
      </c>
      <c r="H832" s="15">
        <f t="shared" si="27"/>
        <v>75</v>
      </c>
    </row>
    <row r="833" spans="1:8" s="8" customFormat="1" ht="15" customHeight="1" x14ac:dyDescent="0.25">
      <c r="A833" s="12" t="s">
        <v>1628</v>
      </c>
      <c r="B833" s="41">
        <v>1126652</v>
      </c>
      <c r="C833" s="107" t="s">
        <v>2448</v>
      </c>
      <c r="D833" s="12" t="s">
        <v>1061</v>
      </c>
      <c r="E833" s="112">
        <v>2</v>
      </c>
      <c r="F833" s="100">
        <v>60</v>
      </c>
      <c r="G833" s="15">
        <f t="shared" si="26"/>
        <v>30</v>
      </c>
      <c r="H833" s="15">
        <f t="shared" si="27"/>
        <v>30</v>
      </c>
    </row>
    <row r="834" spans="1:8" s="8" customFormat="1" ht="15.75" customHeight="1" x14ac:dyDescent="0.25">
      <c r="A834" s="12" t="s">
        <v>1629</v>
      </c>
      <c r="B834" s="41">
        <v>1127686</v>
      </c>
      <c r="C834" s="81" t="s">
        <v>1073</v>
      </c>
      <c r="D834" s="12" t="s">
        <v>1156</v>
      </c>
      <c r="E834" s="62">
        <v>1</v>
      </c>
      <c r="F834" s="103">
        <v>31.66</v>
      </c>
      <c r="G834" s="15">
        <f t="shared" si="26"/>
        <v>15.83</v>
      </c>
      <c r="H834" s="15">
        <f t="shared" si="27"/>
        <v>15.83</v>
      </c>
    </row>
    <row r="835" spans="1:8" s="8" customFormat="1" ht="15.75" customHeight="1" x14ac:dyDescent="0.25">
      <c r="A835" s="12" t="s">
        <v>1630</v>
      </c>
      <c r="B835" s="41">
        <v>1126738</v>
      </c>
      <c r="C835" s="107" t="s">
        <v>1073</v>
      </c>
      <c r="D835" s="12" t="s">
        <v>1156</v>
      </c>
      <c r="E835" s="62">
        <v>1</v>
      </c>
      <c r="F835" s="103">
        <v>100</v>
      </c>
      <c r="G835" s="15">
        <f t="shared" si="26"/>
        <v>50</v>
      </c>
      <c r="H835" s="15">
        <f t="shared" si="27"/>
        <v>50</v>
      </c>
    </row>
    <row r="836" spans="1:8" s="8" customFormat="1" ht="16.5" customHeight="1" x14ac:dyDescent="0.25">
      <c r="A836" s="12" t="s">
        <v>1631</v>
      </c>
      <c r="B836" s="41">
        <v>1127983</v>
      </c>
      <c r="C836" s="107" t="s">
        <v>2452</v>
      </c>
      <c r="D836" s="12" t="s">
        <v>1156</v>
      </c>
      <c r="E836" s="62">
        <v>1</v>
      </c>
      <c r="F836" s="103">
        <v>3980</v>
      </c>
      <c r="G836" s="15">
        <f t="shared" si="26"/>
        <v>1990</v>
      </c>
      <c r="H836" s="15">
        <f t="shared" si="27"/>
        <v>1990</v>
      </c>
    </row>
    <row r="837" spans="1:8" s="8" customFormat="1" ht="12" customHeight="1" x14ac:dyDescent="0.25">
      <c r="A837" s="12" t="s">
        <v>1632</v>
      </c>
      <c r="B837" s="41">
        <v>1126706</v>
      </c>
      <c r="C837" s="107" t="s">
        <v>2449</v>
      </c>
      <c r="D837" s="12" t="s">
        <v>1156</v>
      </c>
      <c r="E837" s="62">
        <v>2</v>
      </c>
      <c r="F837" s="103">
        <v>34</v>
      </c>
      <c r="G837" s="15">
        <f t="shared" si="26"/>
        <v>17</v>
      </c>
      <c r="H837" s="15">
        <f t="shared" si="27"/>
        <v>17</v>
      </c>
    </row>
    <row r="838" spans="1:8" s="8" customFormat="1" ht="15" customHeight="1" x14ac:dyDescent="0.25">
      <c r="A838" s="12" t="s">
        <v>1633</v>
      </c>
      <c r="B838" s="41">
        <v>1126739</v>
      </c>
      <c r="C838" s="107" t="s">
        <v>2289</v>
      </c>
      <c r="D838" s="12" t="s">
        <v>1061</v>
      </c>
      <c r="E838" s="62">
        <v>1</v>
      </c>
      <c r="F838" s="103">
        <v>50</v>
      </c>
      <c r="G838" s="15">
        <f t="shared" si="26"/>
        <v>25</v>
      </c>
      <c r="H838" s="15">
        <f t="shared" si="27"/>
        <v>25</v>
      </c>
    </row>
    <row r="839" spans="1:8" s="8" customFormat="1" ht="15.75" customHeight="1" x14ac:dyDescent="0.25">
      <c r="A839" s="12" t="s">
        <v>1634</v>
      </c>
      <c r="B839" s="41">
        <v>1127743</v>
      </c>
      <c r="C839" s="107" t="s">
        <v>2513</v>
      </c>
      <c r="D839" s="12" t="s">
        <v>1156</v>
      </c>
      <c r="E839" s="62">
        <v>1</v>
      </c>
      <c r="F839" s="103">
        <v>70</v>
      </c>
      <c r="G839" s="15">
        <f t="shared" si="26"/>
        <v>35</v>
      </c>
      <c r="H839" s="15">
        <f t="shared" si="27"/>
        <v>35</v>
      </c>
    </row>
    <row r="840" spans="1:8" s="8" customFormat="1" ht="15.75" customHeight="1" x14ac:dyDescent="0.25">
      <c r="A840" s="12" t="s">
        <v>1635</v>
      </c>
      <c r="B840" s="41" t="s">
        <v>2356</v>
      </c>
      <c r="C840" s="107" t="s">
        <v>2290</v>
      </c>
      <c r="D840" s="12" t="s">
        <v>1156</v>
      </c>
      <c r="E840" s="62">
        <v>1</v>
      </c>
      <c r="F840" s="103">
        <v>538</v>
      </c>
      <c r="G840" s="15">
        <f t="shared" si="26"/>
        <v>269</v>
      </c>
      <c r="H840" s="15">
        <f t="shared" si="27"/>
        <v>269</v>
      </c>
    </row>
    <row r="841" spans="1:8" s="8" customFormat="1" ht="15.75" customHeight="1" x14ac:dyDescent="0.25">
      <c r="A841" s="12" t="s">
        <v>1636</v>
      </c>
      <c r="B841" s="41">
        <v>11269212</v>
      </c>
      <c r="C841" s="107" t="s">
        <v>2291</v>
      </c>
      <c r="D841" s="12" t="s">
        <v>1156</v>
      </c>
      <c r="E841" s="62">
        <v>2</v>
      </c>
      <c r="F841" s="103">
        <v>24</v>
      </c>
      <c r="G841" s="15">
        <f t="shared" si="26"/>
        <v>12</v>
      </c>
      <c r="H841" s="15">
        <f t="shared" si="27"/>
        <v>12</v>
      </c>
    </row>
    <row r="842" spans="1:8" s="8" customFormat="1" ht="15" customHeight="1" x14ac:dyDescent="0.25">
      <c r="A842" s="12" t="s">
        <v>1637</v>
      </c>
      <c r="B842" s="41">
        <v>1126754</v>
      </c>
      <c r="C842" s="107" t="s">
        <v>2292</v>
      </c>
      <c r="D842" s="12" t="s">
        <v>1156</v>
      </c>
      <c r="E842" s="62">
        <v>1</v>
      </c>
      <c r="F842" s="103">
        <v>31</v>
      </c>
      <c r="G842" s="15">
        <f t="shared" si="26"/>
        <v>15.5</v>
      </c>
      <c r="H842" s="15">
        <f t="shared" si="27"/>
        <v>15.5</v>
      </c>
    </row>
    <row r="843" spans="1:8" s="8" customFormat="1" ht="17.25" customHeight="1" x14ac:dyDescent="0.25">
      <c r="A843" s="12" t="s">
        <v>1638</v>
      </c>
      <c r="B843" s="41">
        <v>11269208</v>
      </c>
      <c r="C843" s="107" t="s">
        <v>2450</v>
      </c>
      <c r="D843" s="12" t="s">
        <v>1156</v>
      </c>
      <c r="E843" s="62">
        <v>1</v>
      </c>
      <c r="F843" s="103">
        <v>22</v>
      </c>
      <c r="G843" s="15">
        <f t="shared" si="26"/>
        <v>11</v>
      </c>
      <c r="H843" s="15">
        <f t="shared" si="27"/>
        <v>11</v>
      </c>
    </row>
    <row r="844" spans="1:8" s="8" customFormat="1" ht="15.75" customHeight="1" x14ac:dyDescent="0.25">
      <c r="A844" s="12" t="s">
        <v>1639</v>
      </c>
      <c r="B844" s="41">
        <v>1126356</v>
      </c>
      <c r="C844" s="67" t="s">
        <v>2451</v>
      </c>
      <c r="D844" s="12" t="s">
        <v>1156</v>
      </c>
      <c r="E844" s="62">
        <v>1</v>
      </c>
      <c r="F844" s="103">
        <v>395</v>
      </c>
      <c r="G844" s="15">
        <f t="shared" si="26"/>
        <v>197.5</v>
      </c>
      <c r="H844" s="15">
        <f t="shared" si="27"/>
        <v>197.5</v>
      </c>
    </row>
    <row r="845" spans="1:8" s="8" customFormat="1" ht="16.5" customHeight="1" x14ac:dyDescent="0.25">
      <c r="A845" s="12" t="s">
        <v>1640</v>
      </c>
      <c r="B845" s="41">
        <v>1126274</v>
      </c>
      <c r="C845" s="107" t="s">
        <v>2293</v>
      </c>
      <c r="D845" s="12" t="s">
        <v>1156</v>
      </c>
      <c r="E845" s="62">
        <v>1</v>
      </c>
      <c r="F845" s="103">
        <v>416</v>
      </c>
      <c r="G845" s="15">
        <f t="shared" si="26"/>
        <v>208</v>
      </c>
      <c r="H845" s="15">
        <f t="shared" si="27"/>
        <v>208</v>
      </c>
    </row>
    <row r="846" spans="1:8" s="8" customFormat="1" ht="18.75" customHeight="1" x14ac:dyDescent="0.25">
      <c r="A846" s="12" t="s">
        <v>1641</v>
      </c>
      <c r="B846" s="41">
        <v>1127926</v>
      </c>
      <c r="C846" s="107" t="s">
        <v>2581</v>
      </c>
      <c r="D846" s="12" t="s">
        <v>1061</v>
      </c>
      <c r="E846" s="62">
        <v>1</v>
      </c>
      <c r="F846" s="103">
        <v>119</v>
      </c>
      <c r="G846" s="15">
        <f t="shared" si="26"/>
        <v>59.5</v>
      </c>
      <c r="H846" s="15">
        <f t="shared" si="27"/>
        <v>59.5</v>
      </c>
    </row>
    <row r="847" spans="1:8" s="8" customFormat="1" ht="15.75" customHeight="1" x14ac:dyDescent="0.25">
      <c r="A847" s="12" t="s">
        <v>1642</v>
      </c>
      <c r="B847" s="41">
        <v>1127684</v>
      </c>
      <c r="C847" s="107" t="s">
        <v>715</v>
      </c>
      <c r="D847" s="12" t="s">
        <v>1156</v>
      </c>
      <c r="E847" s="62">
        <v>1</v>
      </c>
      <c r="F847" s="103">
        <v>139</v>
      </c>
      <c r="G847" s="15">
        <f t="shared" si="26"/>
        <v>69.5</v>
      </c>
      <c r="H847" s="15">
        <f t="shared" si="27"/>
        <v>69.5</v>
      </c>
    </row>
    <row r="848" spans="1:8" s="8" customFormat="1" ht="15.75" customHeight="1" x14ac:dyDescent="0.25">
      <c r="A848" s="12" t="s">
        <v>1643</v>
      </c>
      <c r="B848" s="41">
        <v>1127752</v>
      </c>
      <c r="C848" s="107" t="s">
        <v>2582</v>
      </c>
      <c r="D848" s="12" t="s">
        <v>1156</v>
      </c>
      <c r="E848" s="62">
        <v>1</v>
      </c>
      <c r="F848" s="103">
        <v>865</v>
      </c>
      <c r="G848" s="15">
        <f t="shared" si="26"/>
        <v>432.5</v>
      </c>
      <c r="H848" s="15">
        <f t="shared" si="27"/>
        <v>432.5</v>
      </c>
    </row>
    <row r="849" spans="1:8" s="8" customFormat="1" ht="20.25" customHeight="1" x14ac:dyDescent="0.25">
      <c r="A849" s="12" t="s">
        <v>1644</v>
      </c>
      <c r="B849" s="41">
        <v>1126689</v>
      </c>
      <c r="C849" s="107" t="s">
        <v>2294</v>
      </c>
      <c r="D849" s="12" t="s">
        <v>1061</v>
      </c>
      <c r="E849" s="62">
        <v>1</v>
      </c>
      <c r="F849" s="103">
        <v>30</v>
      </c>
      <c r="G849" s="15">
        <f t="shared" si="26"/>
        <v>15</v>
      </c>
      <c r="H849" s="15">
        <f t="shared" si="27"/>
        <v>15</v>
      </c>
    </row>
    <row r="850" spans="1:8" s="8" customFormat="1" ht="13.5" customHeight="1" x14ac:dyDescent="0.25">
      <c r="A850" s="12" t="s">
        <v>1645</v>
      </c>
      <c r="B850" s="41">
        <v>1126694</v>
      </c>
      <c r="C850" s="107" t="s">
        <v>2295</v>
      </c>
      <c r="D850" s="12" t="s">
        <v>1156</v>
      </c>
      <c r="E850" s="62">
        <v>34</v>
      </c>
      <c r="F850" s="103">
        <v>1190</v>
      </c>
      <c r="G850" s="15">
        <f t="shared" si="26"/>
        <v>595</v>
      </c>
      <c r="H850" s="15">
        <f t="shared" si="27"/>
        <v>595</v>
      </c>
    </row>
    <row r="851" spans="1:8" s="8" customFormat="1" ht="15" customHeight="1" x14ac:dyDescent="0.25">
      <c r="A851" s="12" t="s">
        <v>1646</v>
      </c>
      <c r="B851" s="41">
        <v>1126731</v>
      </c>
      <c r="C851" s="107" t="s">
        <v>2296</v>
      </c>
      <c r="D851" s="12" t="s">
        <v>1061</v>
      </c>
      <c r="E851" s="62">
        <v>1</v>
      </c>
      <c r="F851" s="103">
        <v>30</v>
      </c>
      <c r="G851" s="15">
        <f t="shared" si="26"/>
        <v>15</v>
      </c>
      <c r="H851" s="15">
        <f t="shared" si="27"/>
        <v>15</v>
      </c>
    </row>
    <row r="852" spans="1:8" s="8" customFormat="1" ht="12.75" customHeight="1" x14ac:dyDescent="0.25">
      <c r="A852" s="12" t="s">
        <v>1647</v>
      </c>
      <c r="B852" s="41" t="s">
        <v>2357</v>
      </c>
      <c r="C852" s="107" t="s">
        <v>2297</v>
      </c>
      <c r="D852" s="12" t="s">
        <v>1156</v>
      </c>
      <c r="E852" s="62">
        <v>1</v>
      </c>
      <c r="F852" s="103">
        <v>5</v>
      </c>
      <c r="G852" s="15">
        <f t="shared" si="26"/>
        <v>2.5</v>
      </c>
      <c r="H852" s="15">
        <f t="shared" si="27"/>
        <v>2.5</v>
      </c>
    </row>
    <row r="853" spans="1:8" s="8" customFormat="1" ht="16.5" customHeight="1" x14ac:dyDescent="0.25">
      <c r="A853" s="12" t="s">
        <v>1648</v>
      </c>
      <c r="B853" s="41">
        <v>1126971</v>
      </c>
      <c r="C853" s="107" t="s">
        <v>2453</v>
      </c>
      <c r="D853" s="12" t="s">
        <v>1156</v>
      </c>
      <c r="E853" s="62">
        <v>1</v>
      </c>
      <c r="F853" s="103">
        <v>200</v>
      </c>
      <c r="G853" s="15">
        <f t="shared" si="26"/>
        <v>100</v>
      </c>
      <c r="H853" s="15">
        <f t="shared" si="27"/>
        <v>100</v>
      </c>
    </row>
    <row r="854" spans="1:8" s="8" customFormat="1" ht="15.75" customHeight="1" x14ac:dyDescent="0.25">
      <c r="A854" s="12" t="s">
        <v>1649</v>
      </c>
      <c r="B854" s="41">
        <v>1126702</v>
      </c>
      <c r="C854" s="107" t="s">
        <v>2298</v>
      </c>
      <c r="D854" s="12" t="s">
        <v>1156</v>
      </c>
      <c r="E854" s="62">
        <v>16</v>
      </c>
      <c r="F854" s="103">
        <v>182.4</v>
      </c>
      <c r="G854" s="15">
        <f t="shared" si="26"/>
        <v>91.2</v>
      </c>
      <c r="H854" s="15">
        <f t="shared" si="27"/>
        <v>91.2</v>
      </c>
    </row>
    <row r="855" spans="1:8" s="8" customFormat="1" ht="17.25" customHeight="1" x14ac:dyDescent="0.25">
      <c r="A855" s="12" t="s">
        <v>1650</v>
      </c>
      <c r="B855" s="41">
        <v>1127692</v>
      </c>
      <c r="C855" s="107" t="s">
        <v>2299</v>
      </c>
      <c r="D855" s="12" t="s">
        <v>1156</v>
      </c>
      <c r="E855" s="62">
        <v>1</v>
      </c>
      <c r="F855" s="103">
        <v>35.5</v>
      </c>
      <c r="G855" s="15">
        <f t="shared" si="26"/>
        <v>17.75</v>
      </c>
      <c r="H855" s="15">
        <f t="shared" si="27"/>
        <v>17.75</v>
      </c>
    </row>
    <row r="856" spans="1:8" s="8" customFormat="1" ht="18.75" customHeight="1" x14ac:dyDescent="0.25">
      <c r="A856" s="12" t="s">
        <v>1651</v>
      </c>
      <c r="B856" s="41">
        <v>1124919</v>
      </c>
      <c r="C856" s="107" t="s">
        <v>2454</v>
      </c>
      <c r="D856" s="12" t="s">
        <v>1156</v>
      </c>
      <c r="E856" s="62">
        <v>2</v>
      </c>
      <c r="F856" s="103">
        <v>1099.52</v>
      </c>
      <c r="G856" s="15">
        <f t="shared" si="26"/>
        <v>549.76</v>
      </c>
      <c r="H856" s="15">
        <f t="shared" si="27"/>
        <v>549.76</v>
      </c>
    </row>
    <row r="857" spans="1:8" s="8" customFormat="1" ht="35.25" customHeight="1" x14ac:dyDescent="0.25">
      <c r="A857" s="12" t="s">
        <v>1652</v>
      </c>
      <c r="B857" s="41">
        <v>1128065</v>
      </c>
      <c r="C857" s="107" t="s">
        <v>2583</v>
      </c>
      <c r="D857" s="12" t="s">
        <v>1156</v>
      </c>
      <c r="E857" s="62">
        <v>1</v>
      </c>
      <c r="F857" s="103">
        <v>54.98</v>
      </c>
      <c r="G857" s="15">
        <f t="shared" si="26"/>
        <v>27.49</v>
      </c>
      <c r="H857" s="15">
        <f t="shared" si="27"/>
        <v>27.49</v>
      </c>
    </row>
    <row r="858" spans="1:8" s="8" customFormat="1" ht="39" customHeight="1" x14ac:dyDescent="0.25">
      <c r="A858" s="12" t="s">
        <v>1653</v>
      </c>
      <c r="B858" s="41">
        <v>1128065</v>
      </c>
      <c r="C858" s="107" t="s">
        <v>2876</v>
      </c>
      <c r="D858" s="12" t="s">
        <v>1156</v>
      </c>
      <c r="E858" s="62">
        <v>1</v>
      </c>
      <c r="F858" s="103">
        <v>54.98</v>
      </c>
      <c r="G858" s="15">
        <f t="shared" si="26"/>
        <v>27.49</v>
      </c>
      <c r="H858" s="15">
        <f t="shared" si="27"/>
        <v>27.49</v>
      </c>
    </row>
    <row r="859" spans="1:8" s="8" customFormat="1" ht="14.25" customHeight="1" x14ac:dyDescent="0.25">
      <c r="A859" s="12" t="s">
        <v>1654</v>
      </c>
      <c r="B859" s="41">
        <v>1126753</v>
      </c>
      <c r="C859" s="107" t="s">
        <v>506</v>
      </c>
      <c r="D859" s="12" t="s">
        <v>1156</v>
      </c>
      <c r="E859" s="62">
        <v>2</v>
      </c>
      <c r="F859" s="103">
        <v>60</v>
      </c>
      <c r="G859" s="15">
        <f t="shared" ref="G859:G922" si="28">SUM(F859/2)</f>
        <v>30</v>
      </c>
      <c r="H859" s="15">
        <f t="shared" si="27"/>
        <v>30</v>
      </c>
    </row>
    <row r="860" spans="1:8" s="8" customFormat="1" ht="15.75" customHeight="1" x14ac:dyDescent="0.25">
      <c r="A860" s="12" t="s">
        <v>1655</v>
      </c>
      <c r="B860" s="41">
        <v>11269210</v>
      </c>
      <c r="C860" s="107" t="s">
        <v>2455</v>
      </c>
      <c r="D860" s="12" t="s">
        <v>1061</v>
      </c>
      <c r="E860" s="62">
        <v>2</v>
      </c>
      <c r="F860" s="103">
        <v>28</v>
      </c>
      <c r="G860" s="15">
        <f t="shared" si="28"/>
        <v>14</v>
      </c>
      <c r="H860" s="15">
        <f t="shared" si="27"/>
        <v>14</v>
      </c>
    </row>
    <row r="861" spans="1:8" s="8" customFormat="1" ht="13.5" customHeight="1" x14ac:dyDescent="0.25">
      <c r="A861" s="12" t="s">
        <v>1656</v>
      </c>
      <c r="B861" s="41">
        <v>11269211</v>
      </c>
      <c r="C861" s="107" t="s">
        <v>2456</v>
      </c>
      <c r="D861" s="12" t="s">
        <v>1061</v>
      </c>
      <c r="E861" s="62">
        <v>2</v>
      </c>
      <c r="F861" s="103">
        <v>19</v>
      </c>
      <c r="G861" s="15">
        <f t="shared" si="28"/>
        <v>9.5</v>
      </c>
      <c r="H861" s="15">
        <f t="shared" si="27"/>
        <v>9.5</v>
      </c>
    </row>
    <row r="862" spans="1:8" s="8" customFormat="1" ht="15.75" customHeight="1" x14ac:dyDescent="0.25">
      <c r="A862" s="12" t="s">
        <v>1657</v>
      </c>
      <c r="B862" s="41">
        <v>1126944</v>
      </c>
      <c r="C862" s="67" t="s">
        <v>2457</v>
      </c>
      <c r="D862" s="12" t="s">
        <v>1061</v>
      </c>
      <c r="E862" s="62">
        <v>2</v>
      </c>
      <c r="F862" s="103">
        <v>1400</v>
      </c>
      <c r="G862" s="15">
        <f t="shared" si="28"/>
        <v>700</v>
      </c>
      <c r="H862" s="15">
        <f t="shared" si="27"/>
        <v>700</v>
      </c>
    </row>
    <row r="863" spans="1:8" s="8" customFormat="1" ht="15.75" customHeight="1" x14ac:dyDescent="0.25">
      <c r="A863" s="12" t="s">
        <v>1658</v>
      </c>
      <c r="B863" s="41">
        <v>1126719</v>
      </c>
      <c r="C863" s="107" t="s">
        <v>720</v>
      </c>
      <c r="D863" s="12" t="s">
        <v>1061</v>
      </c>
      <c r="E863" s="62">
        <v>2</v>
      </c>
      <c r="F863" s="103">
        <v>1</v>
      </c>
      <c r="G863" s="15">
        <f t="shared" si="28"/>
        <v>0.5</v>
      </c>
      <c r="H863" s="15">
        <f t="shared" si="27"/>
        <v>0.5</v>
      </c>
    </row>
    <row r="864" spans="1:8" s="8" customFormat="1" ht="12.75" customHeight="1" x14ac:dyDescent="0.25">
      <c r="A864" s="12" t="s">
        <v>1659</v>
      </c>
      <c r="B864" s="41">
        <v>1127923</v>
      </c>
      <c r="C864" s="107" t="s">
        <v>2458</v>
      </c>
      <c r="D864" s="12" t="s">
        <v>1156</v>
      </c>
      <c r="E864" s="62">
        <v>1</v>
      </c>
      <c r="F864" s="103">
        <v>600</v>
      </c>
      <c r="G864" s="15">
        <f t="shared" si="28"/>
        <v>300</v>
      </c>
      <c r="H864" s="15">
        <f t="shared" si="27"/>
        <v>300</v>
      </c>
    </row>
    <row r="865" spans="1:8" s="8" customFormat="1" ht="14.25" customHeight="1" x14ac:dyDescent="0.25">
      <c r="A865" s="12" t="s">
        <v>1660</v>
      </c>
      <c r="B865" s="41">
        <v>11269206</v>
      </c>
      <c r="C865" s="107" t="s">
        <v>2459</v>
      </c>
      <c r="D865" s="12" t="s">
        <v>1156</v>
      </c>
      <c r="E865" s="62">
        <v>1</v>
      </c>
      <c r="F865" s="103">
        <v>16</v>
      </c>
      <c r="G865" s="15">
        <f t="shared" si="28"/>
        <v>8</v>
      </c>
      <c r="H865" s="15">
        <f t="shared" si="27"/>
        <v>8</v>
      </c>
    </row>
    <row r="866" spans="1:8" s="8" customFormat="1" ht="12.75" customHeight="1" x14ac:dyDescent="0.25">
      <c r="A866" s="12" t="s">
        <v>1661</v>
      </c>
      <c r="B866" s="41">
        <v>11269209</v>
      </c>
      <c r="C866" s="107" t="s">
        <v>2460</v>
      </c>
      <c r="D866" s="12" t="s">
        <v>1156</v>
      </c>
      <c r="E866" s="62">
        <v>2</v>
      </c>
      <c r="F866" s="103">
        <v>32</v>
      </c>
      <c r="G866" s="15">
        <f t="shared" si="28"/>
        <v>16</v>
      </c>
      <c r="H866" s="15">
        <f t="shared" si="27"/>
        <v>16</v>
      </c>
    </row>
    <row r="867" spans="1:8" s="8" customFormat="1" ht="15" customHeight="1" x14ac:dyDescent="0.25">
      <c r="A867" s="12" t="s">
        <v>1662</v>
      </c>
      <c r="B867" s="41">
        <v>1126716</v>
      </c>
      <c r="C867" s="107" t="s">
        <v>2461</v>
      </c>
      <c r="D867" s="12" t="s">
        <v>1156</v>
      </c>
      <c r="E867" s="62">
        <v>1</v>
      </c>
      <c r="F867" s="103">
        <v>21.7</v>
      </c>
      <c r="G867" s="15">
        <f t="shared" si="28"/>
        <v>10.85</v>
      </c>
      <c r="H867" s="15">
        <f t="shared" si="27"/>
        <v>10.85</v>
      </c>
    </row>
    <row r="868" spans="1:8" s="8" customFormat="1" ht="15.75" customHeight="1" x14ac:dyDescent="0.25">
      <c r="A868" s="12" t="s">
        <v>1663</v>
      </c>
      <c r="B868" s="41">
        <v>1126922</v>
      </c>
      <c r="C868" s="107" t="s">
        <v>2341</v>
      </c>
      <c r="D868" s="12" t="s">
        <v>1156</v>
      </c>
      <c r="E868" s="62">
        <v>1</v>
      </c>
      <c r="F868" s="103">
        <v>180</v>
      </c>
      <c r="G868" s="15">
        <f t="shared" si="28"/>
        <v>90</v>
      </c>
      <c r="H868" s="15">
        <f t="shared" si="27"/>
        <v>90</v>
      </c>
    </row>
    <row r="869" spans="1:8" s="8" customFormat="1" ht="20.25" customHeight="1" x14ac:dyDescent="0.25">
      <c r="A869" s="12" t="s">
        <v>1664</v>
      </c>
      <c r="B869" s="41">
        <v>1126923</v>
      </c>
      <c r="C869" s="107" t="s">
        <v>2462</v>
      </c>
      <c r="D869" s="12" t="s">
        <v>1156</v>
      </c>
      <c r="E869" s="62">
        <v>2</v>
      </c>
      <c r="F869" s="103">
        <v>30</v>
      </c>
      <c r="G869" s="15">
        <f t="shared" si="28"/>
        <v>15</v>
      </c>
      <c r="H869" s="15">
        <f t="shared" si="27"/>
        <v>15</v>
      </c>
    </row>
    <row r="870" spans="1:8" s="8" customFormat="1" ht="16.5" customHeight="1" x14ac:dyDescent="0.25">
      <c r="A870" s="12" t="s">
        <v>1665</v>
      </c>
      <c r="B870" s="41">
        <v>1126924</v>
      </c>
      <c r="C870" s="107" t="s">
        <v>2463</v>
      </c>
      <c r="D870" s="12" t="s">
        <v>1156</v>
      </c>
      <c r="E870" s="62">
        <v>1</v>
      </c>
      <c r="F870" s="103">
        <v>75</v>
      </c>
      <c r="G870" s="15">
        <f t="shared" si="28"/>
        <v>37.5</v>
      </c>
      <c r="H870" s="15">
        <f t="shared" si="27"/>
        <v>37.5</v>
      </c>
    </row>
    <row r="871" spans="1:8" s="8" customFormat="1" ht="15" customHeight="1" x14ac:dyDescent="0.25">
      <c r="A871" s="12" t="s">
        <v>1666</v>
      </c>
      <c r="B871" s="41">
        <v>1126925</v>
      </c>
      <c r="C871" s="107" t="s">
        <v>2464</v>
      </c>
      <c r="D871" s="12" t="s">
        <v>1156</v>
      </c>
      <c r="E871" s="62">
        <v>1</v>
      </c>
      <c r="F871" s="103">
        <v>60</v>
      </c>
      <c r="G871" s="15">
        <f t="shared" si="28"/>
        <v>30</v>
      </c>
      <c r="H871" s="15">
        <f t="shared" si="27"/>
        <v>30</v>
      </c>
    </row>
    <row r="872" spans="1:8" s="8" customFormat="1" ht="15" customHeight="1" x14ac:dyDescent="0.25">
      <c r="A872" s="12" t="s">
        <v>1667</v>
      </c>
      <c r="B872" s="41">
        <v>1126926</v>
      </c>
      <c r="C872" s="107" t="s">
        <v>2465</v>
      </c>
      <c r="D872" s="12" t="s">
        <v>1156</v>
      </c>
      <c r="E872" s="62">
        <v>1</v>
      </c>
      <c r="F872" s="103">
        <v>90</v>
      </c>
      <c r="G872" s="15">
        <f t="shared" si="28"/>
        <v>45</v>
      </c>
      <c r="H872" s="15">
        <f t="shared" si="27"/>
        <v>45</v>
      </c>
    </row>
    <row r="873" spans="1:8" s="8" customFormat="1" ht="15" customHeight="1" x14ac:dyDescent="0.25">
      <c r="A873" s="12" t="s">
        <v>1668</v>
      </c>
      <c r="B873" s="41">
        <v>1126927</v>
      </c>
      <c r="C873" s="107" t="s">
        <v>2466</v>
      </c>
      <c r="D873" s="12" t="s">
        <v>1156</v>
      </c>
      <c r="E873" s="62">
        <v>1</v>
      </c>
      <c r="F873" s="103">
        <v>120</v>
      </c>
      <c r="G873" s="15">
        <f t="shared" si="28"/>
        <v>60</v>
      </c>
      <c r="H873" s="15">
        <f t="shared" si="27"/>
        <v>60</v>
      </c>
    </row>
    <row r="874" spans="1:8" s="8" customFormat="1" ht="15" customHeight="1" x14ac:dyDescent="0.25">
      <c r="A874" s="12" t="s">
        <v>1669</v>
      </c>
      <c r="B874" s="41">
        <v>1126701</v>
      </c>
      <c r="C874" s="107" t="s">
        <v>1074</v>
      </c>
      <c r="D874" s="12" t="s">
        <v>1156</v>
      </c>
      <c r="E874" s="62">
        <v>1</v>
      </c>
      <c r="F874" s="103">
        <v>150.5</v>
      </c>
      <c r="G874" s="15">
        <f t="shared" si="28"/>
        <v>75.25</v>
      </c>
      <c r="H874" s="15">
        <f t="shared" si="27"/>
        <v>75.25</v>
      </c>
    </row>
    <row r="875" spans="1:8" s="8" customFormat="1" ht="15.75" customHeight="1" x14ac:dyDescent="0.25">
      <c r="A875" s="12" t="s">
        <v>1670</v>
      </c>
      <c r="B875" s="41">
        <v>1127751</v>
      </c>
      <c r="C875" s="107" t="s">
        <v>2300</v>
      </c>
      <c r="D875" s="12" t="s">
        <v>1156</v>
      </c>
      <c r="E875" s="62">
        <v>1</v>
      </c>
      <c r="F875" s="103">
        <v>244</v>
      </c>
      <c r="G875" s="15">
        <f t="shared" si="28"/>
        <v>122</v>
      </c>
      <c r="H875" s="15">
        <f t="shared" si="27"/>
        <v>122</v>
      </c>
    </row>
    <row r="876" spans="1:8" s="8" customFormat="1" ht="16.5" customHeight="1" x14ac:dyDescent="0.25">
      <c r="A876" s="12" t="s">
        <v>1671</v>
      </c>
      <c r="B876" s="41">
        <v>1126350</v>
      </c>
      <c r="C876" s="107" t="s">
        <v>2301</v>
      </c>
      <c r="D876" s="12" t="s">
        <v>1156</v>
      </c>
      <c r="E876" s="62">
        <v>3</v>
      </c>
      <c r="F876" s="103">
        <v>225</v>
      </c>
      <c r="G876" s="15">
        <f t="shared" si="28"/>
        <v>112.5</v>
      </c>
      <c r="H876" s="15">
        <f t="shared" si="27"/>
        <v>112.5</v>
      </c>
    </row>
    <row r="877" spans="1:8" s="8" customFormat="1" ht="14.25" customHeight="1" x14ac:dyDescent="0.25">
      <c r="A877" s="12" t="s">
        <v>1672</v>
      </c>
      <c r="B877" s="41" t="s">
        <v>2358</v>
      </c>
      <c r="C877" s="107" t="s">
        <v>2040</v>
      </c>
      <c r="D877" s="12" t="s">
        <v>1156</v>
      </c>
      <c r="E877" s="62">
        <v>1</v>
      </c>
      <c r="F877" s="103">
        <v>950</v>
      </c>
      <c r="G877" s="15">
        <f t="shared" si="28"/>
        <v>475</v>
      </c>
      <c r="H877" s="15">
        <f t="shared" ref="H877:H933" si="29">F877-G877</f>
        <v>475</v>
      </c>
    </row>
    <row r="878" spans="1:8" s="8" customFormat="1" ht="36.75" customHeight="1" x14ac:dyDescent="0.25">
      <c r="A878" s="12" t="s">
        <v>1673</v>
      </c>
      <c r="B878" s="41">
        <v>112610043</v>
      </c>
      <c r="C878" s="107" t="s">
        <v>2467</v>
      </c>
      <c r="D878" s="12" t="s">
        <v>1156</v>
      </c>
      <c r="E878" s="62">
        <v>1</v>
      </c>
      <c r="F878" s="103">
        <v>900</v>
      </c>
      <c r="G878" s="15">
        <f t="shared" si="28"/>
        <v>450</v>
      </c>
      <c r="H878" s="15">
        <f t="shared" si="29"/>
        <v>450</v>
      </c>
    </row>
    <row r="879" spans="1:8" s="8" customFormat="1" ht="15.75" customHeight="1" x14ac:dyDescent="0.25">
      <c r="A879" s="12" t="s">
        <v>1674</v>
      </c>
      <c r="B879" s="41">
        <v>1126687</v>
      </c>
      <c r="C879" s="107" t="s">
        <v>2302</v>
      </c>
      <c r="D879" s="12" t="s">
        <v>1061</v>
      </c>
      <c r="E879" s="62">
        <v>1</v>
      </c>
      <c r="F879" s="103">
        <v>27</v>
      </c>
      <c r="G879" s="15">
        <f t="shared" si="28"/>
        <v>13.5</v>
      </c>
      <c r="H879" s="15">
        <f t="shared" si="29"/>
        <v>13.5</v>
      </c>
    </row>
    <row r="880" spans="1:8" s="8" customFormat="1" ht="15.75" customHeight="1" x14ac:dyDescent="0.25">
      <c r="A880" s="12" t="s">
        <v>1675</v>
      </c>
      <c r="B880" s="41">
        <v>1126691</v>
      </c>
      <c r="C880" s="107" t="s">
        <v>2303</v>
      </c>
      <c r="D880" s="12" t="s">
        <v>1061</v>
      </c>
      <c r="E880" s="62">
        <v>1</v>
      </c>
      <c r="F880" s="103">
        <v>45</v>
      </c>
      <c r="G880" s="15">
        <f t="shared" si="28"/>
        <v>22.5</v>
      </c>
      <c r="H880" s="15">
        <f t="shared" si="29"/>
        <v>22.5</v>
      </c>
    </row>
    <row r="881" spans="1:8" s="8" customFormat="1" ht="15.75" customHeight="1" x14ac:dyDescent="0.25">
      <c r="A881" s="12" t="s">
        <v>1676</v>
      </c>
      <c r="B881" s="41">
        <v>1126703</v>
      </c>
      <c r="C881" s="107" t="s">
        <v>2052</v>
      </c>
      <c r="D881" s="12" t="s">
        <v>1156</v>
      </c>
      <c r="E881" s="62">
        <v>7</v>
      </c>
      <c r="F881" s="103">
        <v>160</v>
      </c>
      <c r="G881" s="15">
        <f t="shared" si="28"/>
        <v>80</v>
      </c>
      <c r="H881" s="15">
        <f t="shared" si="29"/>
        <v>80</v>
      </c>
    </row>
    <row r="882" spans="1:8" s="8" customFormat="1" ht="17.25" customHeight="1" x14ac:dyDescent="0.25">
      <c r="A882" s="12" t="s">
        <v>1677</v>
      </c>
      <c r="B882" s="41">
        <v>1124911</v>
      </c>
      <c r="C882" s="107" t="s">
        <v>2468</v>
      </c>
      <c r="D882" s="12" t="s">
        <v>1061</v>
      </c>
      <c r="E882" s="62">
        <v>2</v>
      </c>
      <c r="F882" s="103">
        <v>500</v>
      </c>
      <c r="G882" s="15">
        <f t="shared" si="28"/>
        <v>250</v>
      </c>
      <c r="H882" s="15">
        <f t="shared" si="29"/>
        <v>250</v>
      </c>
    </row>
    <row r="883" spans="1:8" s="8" customFormat="1" ht="14.25" customHeight="1" x14ac:dyDescent="0.25">
      <c r="A883" s="12" t="s">
        <v>1678</v>
      </c>
      <c r="B883" s="41">
        <v>1126853</v>
      </c>
      <c r="C883" s="110" t="s">
        <v>2469</v>
      </c>
      <c r="D883" s="12" t="s">
        <v>1156</v>
      </c>
      <c r="E883" s="62">
        <v>1</v>
      </c>
      <c r="F883" s="103">
        <v>435</v>
      </c>
      <c r="G883" s="15">
        <f t="shared" si="28"/>
        <v>217.5</v>
      </c>
      <c r="H883" s="15">
        <f t="shared" si="29"/>
        <v>217.5</v>
      </c>
    </row>
    <row r="884" spans="1:8" s="8" customFormat="1" ht="14.25" customHeight="1" x14ac:dyDescent="0.25">
      <c r="A884" s="12" t="s">
        <v>1679</v>
      </c>
      <c r="B884" s="41">
        <v>1126943</v>
      </c>
      <c r="C884" s="110" t="s">
        <v>2470</v>
      </c>
      <c r="D884" s="12" t="s">
        <v>1156</v>
      </c>
      <c r="E884" s="62">
        <v>6</v>
      </c>
      <c r="F884" s="103">
        <v>600</v>
      </c>
      <c r="G884" s="15">
        <f t="shared" si="28"/>
        <v>300</v>
      </c>
      <c r="H884" s="15">
        <f t="shared" si="29"/>
        <v>300</v>
      </c>
    </row>
    <row r="885" spans="1:8" s="8" customFormat="1" ht="15.75" customHeight="1" x14ac:dyDescent="0.25">
      <c r="A885" s="12" t="s">
        <v>1680</v>
      </c>
      <c r="B885" s="41">
        <v>112</v>
      </c>
      <c r="C885" s="110" t="s">
        <v>2471</v>
      </c>
      <c r="D885" s="12" t="s">
        <v>1061</v>
      </c>
      <c r="E885" s="62">
        <v>1</v>
      </c>
      <c r="F885" s="103">
        <v>700</v>
      </c>
      <c r="G885" s="15">
        <f t="shared" si="28"/>
        <v>350</v>
      </c>
      <c r="H885" s="15">
        <f t="shared" si="29"/>
        <v>350</v>
      </c>
    </row>
    <row r="886" spans="1:8" s="8" customFormat="1" ht="15.75" customHeight="1" x14ac:dyDescent="0.25">
      <c r="A886" s="12" t="s">
        <v>1681</v>
      </c>
      <c r="B886" s="41">
        <v>11269196</v>
      </c>
      <c r="C886" s="110" t="s">
        <v>2472</v>
      </c>
      <c r="D886" s="12" t="s">
        <v>1156</v>
      </c>
      <c r="E886" s="62">
        <v>1</v>
      </c>
      <c r="F886" s="103">
        <v>255</v>
      </c>
      <c r="G886" s="15">
        <f t="shared" si="28"/>
        <v>127.5</v>
      </c>
      <c r="H886" s="15">
        <f t="shared" si="29"/>
        <v>127.5</v>
      </c>
    </row>
    <row r="887" spans="1:8" s="8" customFormat="1" ht="15.75" customHeight="1" x14ac:dyDescent="0.25">
      <c r="A887" s="12" t="s">
        <v>1682</v>
      </c>
      <c r="B887" s="41">
        <v>1126715</v>
      </c>
      <c r="C887" s="107" t="s">
        <v>2304</v>
      </c>
      <c r="D887" s="12" t="s">
        <v>1156</v>
      </c>
      <c r="E887" s="62">
        <v>24</v>
      </c>
      <c r="F887" s="103">
        <v>423</v>
      </c>
      <c r="G887" s="15">
        <f t="shared" si="28"/>
        <v>211.5</v>
      </c>
      <c r="H887" s="15">
        <f t="shared" si="29"/>
        <v>211.5</v>
      </c>
    </row>
    <row r="888" spans="1:8" s="8" customFormat="1" ht="15.75" customHeight="1" x14ac:dyDescent="0.25">
      <c r="A888" s="12" t="s">
        <v>1683</v>
      </c>
      <c r="B888" s="41">
        <v>1126722</v>
      </c>
      <c r="C888" s="107" t="s">
        <v>2305</v>
      </c>
      <c r="D888" s="12" t="s">
        <v>1156</v>
      </c>
      <c r="E888" s="62">
        <v>1</v>
      </c>
      <c r="F888" s="103">
        <v>10</v>
      </c>
      <c r="G888" s="15">
        <f t="shared" si="28"/>
        <v>5</v>
      </c>
      <c r="H888" s="15">
        <f t="shared" si="29"/>
        <v>5</v>
      </c>
    </row>
    <row r="889" spans="1:8" s="8" customFormat="1" ht="16.5" customHeight="1" x14ac:dyDescent="0.25">
      <c r="A889" s="12" t="s">
        <v>1684</v>
      </c>
      <c r="B889" s="41">
        <v>1126755</v>
      </c>
      <c r="C889" s="107" t="s">
        <v>2306</v>
      </c>
      <c r="D889" s="12" t="s">
        <v>1156</v>
      </c>
      <c r="E889" s="62">
        <v>1</v>
      </c>
      <c r="F889" s="103">
        <v>175</v>
      </c>
      <c r="G889" s="15">
        <f t="shared" si="28"/>
        <v>87.5</v>
      </c>
      <c r="H889" s="15">
        <f t="shared" si="29"/>
        <v>87.5</v>
      </c>
    </row>
    <row r="890" spans="1:8" s="8" customFormat="1" ht="18.75" customHeight="1" x14ac:dyDescent="0.25">
      <c r="A890" s="12" t="s">
        <v>1685</v>
      </c>
      <c r="B890" s="41">
        <v>1126364</v>
      </c>
      <c r="C890" s="67" t="s">
        <v>2473</v>
      </c>
      <c r="D890" s="12" t="s">
        <v>1156</v>
      </c>
      <c r="E890" s="62">
        <v>1</v>
      </c>
      <c r="F890" s="103">
        <v>55</v>
      </c>
      <c r="G890" s="15">
        <f t="shared" si="28"/>
        <v>27.5</v>
      </c>
      <c r="H890" s="15">
        <f t="shared" si="29"/>
        <v>27.5</v>
      </c>
    </row>
    <row r="891" spans="1:8" s="8" customFormat="1" ht="12.75" customHeight="1" x14ac:dyDescent="0.25">
      <c r="A891" s="12" t="s">
        <v>1686</v>
      </c>
      <c r="B891" s="41">
        <v>1126365</v>
      </c>
      <c r="C891" s="67" t="s">
        <v>2473</v>
      </c>
      <c r="D891" s="12" t="s">
        <v>1156</v>
      </c>
      <c r="E891" s="62">
        <v>1</v>
      </c>
      <c r="F891" s="103">
        <v>55</v>
      </c>
      <c r="G891" s="15">
        <f t="shared" si="28"/>
        <v>27.5</v>
      </c>
      <c r="H891" s="15">
        <f t="shared" si="29"/>
        <v>27.5</v>
      </c>
    </row>
    <row r="892" spans="1:8" s="8" customFormat="1" ht="13.5" customHeight="1" x14ac:dyDescent="0.25">
      <c r="A892" s="12" t="s">
        <v>1687</v>
      </c>
      <c r="B892" s="41">
        <v>1126370</v>
      </c>
      <c r="C892" s="67" t="s">
        <v>2473</v>
      </c>
      <c r="D892" s="12" t="s">
        <v>1156</v>
      </c>
      <c r="E892" s="62">
        <v>1</v>
      </c>
      <c r="F892" s="103">
        <v>55</v>
      </c>
      <c r="G892" s="15">
        <f t="shared" si="28"/>
        <v>27.5</v>
      </c>
      <c r="H892" s="15">
        <f t="shared" si="29"/>
        <v>27.5</v>
      </c>
    </row>
    <row r="893" spans="1:8" s="8" customFormat="1" ht="13.5" customHeight="1" x14ac:dyDescent="0.25">
      <c r="A893" s="12" t="s">
        <v>1688</v>
      </c>
      <c r="B893" s="41">
        <v>1126371</v>
      </c>
      <c r="C893" s="67" t="s">
        <v>2307</v>
      </c>
      <c r="D893" s="12" t="s">
        <v>1156</v>
      </c>
      <c r="E893" s="62">
        <v>1</v>
      </c>
      <c r="F893" s="103">
        <v>16</v>
      </c>
      <c r="G893" s="15">
        <f t="shared" si="28"/>
        <v>8</v>
      </c>
      <c r="H893" s="15">
        <f t="shared" si="29"/>
        <v>8</v>
      </c>
    </row>
    <row r="894" spans="1:8" s="8" customFormat="1" ht="17.25" customHeight="1" x14ac:dyDescent="0.25">
      <c r="A894" s="12" t="s">
        <v>1689</v>
      </c>
      <c r="B894" s="41">
        <v>11269189</v>
      </c>
      <c r="C894" s="67" t="s">
        <v>2474</v>
      </c>
      <c r="D894" s="12" t="s">
        <v>1156</v>
      </c>
      <c r="E894" s="62">
        <v>1</v>
      </c>
      <c r="F894" s="103">
        <v>70</v>
      </c>
      <c r="G894" s="15">
        <f t="shared" si="28"/>
        <v>35</v>
      </c>
      <c r="H894" s="15">
        <f t="shared" si="29"/>
        <v>35</v>
      </c>
    </row>
    <row r="895" spans="1:8" s="8" customFormat="1" ht="15.75" customHeight="1" x14ac:dyDescent="0.25">
      <c r="A895" s="12" t="s">
        <v>1690</v>
      </c>
      <c r="B895" s="41">
        <v>1127745</v>
      </c>
      <c r="C895" s="107" t="s">
        <v>2308</v>
      </c>
      <c r="D895" s="12" t="s">
        <v>1156</v>
      </c>
      <c r="E895" s="62">
        <v>1</v>
      </c>
      <c r="F895" s="103">
        <v>800</v>
      </c>
      <c r="G895" s="15">
        <f t="shared" si="28"/>
        <v>400</v>
      </c>
      <c r="H895" s="15">
        <f t="shared" si="29"/>
        <v>400</v>
      </c>
    </row>
    <row r="896" spans="1:8" s="8" customFormat="1" ht="16.5" customHeight="1" x14ac:dyDescent="0.25">
      <c r="A896" s="12" t="s">
        <v>1691</v>
      </c>
      <c r="B896" s="41">
        <v>1126711</v>
      </c>
      <c r="C896" s="107" t="s">
        <v>2062</v>
      </c>
      <c r="D896" s="12" t="s">
        <v>1156</v>
      </c>
      <c r="E896" s="62">
        <v>9</v>
      </c>
      <c r="F896" s="103">
        <v>315</v>
      </c>
      <c r="G896" s="15">
        <f t="shared" si="28"/>
        <v>157.5</v>
      </c>
      <c r="H896" s="15">
        <f t="shared" si="29"/>
        <v>157.5</v>
      </c>
    </row>
    <row r="897" spans="1:8" s="8" customFormat="1" ht="21.75" customHeight="1" x14ac:dyDescent="0.25">
      <c r="A897" s="12" t="s">
        <v>1692</v>
      </c>
      <c r="B897" s="41">
        <v>1126764</v>
      </c>
      <c r="C897" s="107" t="s">
        <v>1079</v>
      </c>
      <c r="D897" s="12" t="s">
        <v>1061</v>
      </c>
      <c r="E897" s="62">
        <v>1</v>
      </c>
      <c r="F897" s="103">
        <v>18</v>
      </c>
      <c r="G897" s="15">
        <f t="shared" si="28"/>
        <v>9</v>
      </c>
      <c r="H897" s="15">
        <f t="shared" si="29"/>
        <v>9</v>
      </c>
    </row>
    <row r="898" spans="1:8" s="8" customFormat="1" ht="15.75" customHeight="1" x14ac:dyDescent="0.25">
      <c r="A898" s="12" t="s">
        <v>1693</v>
      </c>
      <c r="B898" s="41">
        <v>1126733</v>
      </c>
      <c r="C898" s="107" t="s">
        <v>2309</v>
      </c>
      <c r="D898" s="12" t="s">
        <v>1156</v>
      </c>
      <c r="E898" s="62">
        <v>3</v>
      </c>
      <c r="F898" s="103">
        <v>11</v>
      </c>
      <c r="G898" s="15">
        <f t="shared" si="28"/>
        <v>5.5</v>
      </c>
      <c r="H898" s="15">
        <f t="shared" si="29"/>
        <v>5.5</v>
      </c>
    </row>
    <row r="899" spans="1:8" s="8" customFormat="1" ht="15" customHeight="1" x14ac:dyDescent="0.25">
      <c r="A899" s="12" t="s">
        <v>1694</v>
      </c>
      <c r="B899" s="41">
        <v>1124725</v>
      </c>
      <c r="C899" s="107" t="s">
        <v>2310</v>
      </c>
      <c r="D899" s="12" t="s">
        <v>1156</v>
      </c>
      <c r="E899" s="62">
        <v>1</v>
      </c>
      <c r="F899" s="103">
        <v>8</v>
      </c>
      <c r="G899" s="15">
        <f t="shared" si="28"/>
        <v>4</v>
      </c>
      <c r="H899" s="15">
        <f t="shared" si="29"/>
        <v>4</v>
      </c>
    </row>
    <row r="900" spans="1:8" s="8" customFormat="1" ht="15.75" customHeight="1" x14ac:dyDescent="0.25">
      <c r="A900" s="12" t="s">
        <v>1695</v>
      </c>
      <c r="B900" s="41">
        <v>1126735</v>
      </c>
      <c r="C900" s="107" t="s">
        <v>2311</v>
      </c>
      <c r="D900" s="12" t="s">
        <v>1156</v>
      </c>
      <c r="E900" s="62">
        <v>1</v>
      </c>
      <c r="F900" s="103">
        <v>100</v>
      </c>
      <c r="G900" s="15">
        <f t="shared" si="28"/>
        <v>50</v>
      </c>
      <c r="H900" s="15">
        <f t="shared" si="29"/>
        <v>50</v>
      </c>
    </row>
    <row r="901" spans="1:8" s="8" customFormat="1" ht="16.5" customHeight="1" x14ac:dyDescent="0.25">
      <c r="A901" s="12" t="s">
        <v>1696</v>
      </c>
      <c r="B901" s="41">
        <v>1126746</v>
      </c>
      <c r="C901" s="107" t="s">
        <v>2475</v>
      </c>
      <c r="D901" s="12" t="s">
        <v>1061</v>
      </c>
      <c r="E901" s="62">
        <v>2</v>
      </c>
      <c r="F901" s="103">
        <v>30</v>
      </c>
      <c r="G901" s="15">
        <f t="shared" si="28"/>
        <v>15</v>
      </c>
      <c r="H901" s="15">
        <f t="shared" si="29"/>
        <v>15</v>
      </c>
    </row>
    <row r="902" spans="1:8" s="8" customFormat="1" ht="15.75" customHeight="1" x14ac:dyDescent="0.25">
      <c r="A902" s="12" t="s">
        <v>1096</v>
      </c>
      <c r="B902" s="41">
        <v>1127922</v>
      </c>
      <c r="C902" s="107" t="s">
        <v>2476</v>
      </c>
      <c r="D902" s="12" t="s">
        <v>1156</v>
      </c>
      <c r="E902" s="62">
        <v>1</v>
      </c>
      <c r="F902" s="103">
        <v>1400</v>
      </c>
      <c r="G902" s="15">
        <f t="shared" si="28"/>
        <v>700</v>
      </c>
      <c r="H902" s="15">
        <f t="shared" si="29"/>
        <v>700</v>
      </c>
    </row>
    <row r="903" spans="1:8" s="8" customFormat="1" ht="16.5" customHeight="1" x14ac:dyDescent="0.25">
      <c r="A903" s="12" t="s">
        <v>1097</v>
      </c>
      <c r="B903" s="41">
        <v>1126683</v>
      </c>
      <c r="C903" s="107" t="s">
        <v>2446</v>
      </c>
      <c r="D903" s="12" t="s">
        <v>1156</v>
      </c>
      <c r="E903" s="62">
        <v>13</v>
      </c>
      <c r="F903" s="103">
        <v>780</v>
      </c>
      <c r="G903" s="15">
        <f t="shared" si="28"/>
        <v>390</v>
      </c>
      <c r="H903" s="15">
        <f t="shared" si="29"/>
        <v>390</v>
      </c>
    </row>
    <row r="904" spans="1:8" s="8" customFormat="1" ht="20.25" customHeight="1" x14ac:dyDescent="0.25">
      <c r="A904" s="12" t="s">
        <v>1098</v>
      </c>
      <c r="B904" s="41">
        <v>1126688</v>
      </c>
      <c r="C904" s="107" t="s">
        <v>2477</v>
      </c>
      <c r="D904" s="12" t="s">
        <v>1061</v>
      </c>
      <c r="E904" s="62">
        <v>1</v>
      </c>
      <c r="F904" s="103">
        <v>60</v>
      </c>
      <c r="G904" s="15">
        <f t="shared" si="28"/>
        <v>30</v>
      </c>
      <c r="H904" s="15">
        <f t="shared" si="29"/>
        <v>30</v>
      </c>
    </row>
    <row r="905" spans="1:8" s="8" customFormat="1" ht="15" customHeight="1" x14ac:dyDescent="0.25">
      <c r="A905" s="12" t="s">
        <v>1099</v>
      </c>
      <c r="B905" s="41">
        <v>1126360</v>
      </c>
      <c r="C905" s="67" t="s">
        <v>1060</v>
      </c>
      <c r="D905" s="12" t="s">
        <v>1156</v>
      </c>
      <c r="E905" s="62">
        <v>1</v>
      </c>
      <c r="F905" s="103">
        <v>108</v>
      </c>
      <c r="G905" s="15">
        <f t="shared" si="28"/>
        <v>54</v>
      </c>
      <c r="H905" s="15">
        <f t="shared" si="29"/>
        <v>54</v>
      </c>
    </row>
    <row r="906" spans="1:8" s="85" customFormat="1" ht="21" customHeight="1" x14ac:dyDescent="0.25">
      <c r="A906" s="95" t="s">
        <v>1100</v>
      </c>
      <c r="B906" s="55">
        <v>1123721</v>
      </c>
      <c r="C906" s="81" t="s">
        <v>2584</v>
      </c>
      <c r="D906" s="95" t="s">
        <v>1061</v>
      </c>
      <c r="E906" s="119">
        <v>34</v>
      </c>
      <c r="F906" s="120">
        <v>170</v>
      </c>
      <c r="G906" s="15">
        <f t="shared" si="28"/>
        <v>85</v>
      </c>
      <c r="H906" s="82">
        <f t="shared" si="29"/>
        <v>85</v>
      </c>
    </row>
    <row r="907" spans="1:8" s="8" customFormat="1" ht="19.5" customHeight="1" x14ac:dyDescent="0.25">
      <c r="A907" s="12" t="s">
        <v>1101</v>
      </c>
      <c r="B907" s="41">
        <v>1127980</v>
      </c>
      <c r="C907" s="107" t="s">
        <v>2478</v>
      </c>
      <c r="D907" s="12" t="s">
        <v>1061</v>
      </c>
      <c r="E907" s="62">
        <v>1</v>
      </c>
      <c r="F907" s="103">
        <v>2700</v>
      </c>
      <c r="G907" s="15">
        <f t="shared" si="28"/>
        <v>1350</v>
      </c>
      <c r="H907" s="15">
        <f t="shared" si="29"/>
        <v>1350</v>
      </c>
    </row>
    <row r="908" spans="1:8" s="8" customFormat="1" ht="19.5" customHeight="1" x14ac:dyDescent="0.25">
      <c r="A908" s="12" t="s">
        <v>1102</v>
      </c>
      <c r="B908" s="41">
        <v>112610012</v>
      </c>
      <c r="C908" s="107" t="s">
        <v>2479</v>
      </c>
      <c r="D908" s="12" t="s">
        <v>1061</v>
      </c>
      <c r="E908" s="62">
        <v>2</v>
      </c>
      <c r="F908" s="103">
        <v>600</v>
      </c>
      <c r="G908" s="15">
        <f t="shared" si="28"/>
        <v>300</v>
      </c>
      <c r="H908" s="15">
        <f t="shared" si="29"/>
        <v>300</v>
      </c>
    </row>
    <row r="909" spans="1:8" s="8" customFormat="1" ht="16.5" customHeight="1" x14ac:dyDescent="0.25">
      <c r="A909" s="12" t="s">
        <v>1103</v>
      </c>
      <c r="B909" s="41">
        <v>112610014</v>
      </c>
      <c r="C909" s="107" t="s">
        <v>2480</v>
      </c>
      <c r="D909" s="12" t="s">
        <v>1156</v>
      </c>
      <c r="E909" s="62">
        <v>1</v>
      </c>
      <c r="F909" s="103">
        <v>500</v>
      </c>
      <c r="G909" s="15">
        <f t="shared" si="28"/>
        <v>250</v>
      </c>
      <c r="H909" s="15">
        <f t="shared" si="29"/>
        <v>250</v>
      </c>
    </row>
    <row r="910" spans="1:8" s="8" customFormat="1" ht="15" customHeight="1" x14ac:dyDescent="0.25">
      <c r="A910" s="12" t="s">
        <v>1104</v>
      </c>
      <c r="B910" s="41">
        <v>112610015</v>
      </c>
      <c r="C910" s="107" t="s">
        <v>2481</v>
      </c>
      <c r="D910" s="12" t="s">
        <v>1156</v>
      </c>
      <c r="E910" s="62">
        <v>1</v>
      </c>
      <c r="F910" s="103">
        <v>850</v>
      </c>
      <c r="G910" s="15">
        <f t="shared" si="28"/>
        <v>425</v>
      </c>
      <c r="H910" s="15">
        <f t="shared" si="29"/>
        <v>425</v>
      </c>
    </row>
    <row r="911" spans="1:8" s="8" customFormat="1" ht="14.25" customHeight="1" x14ac:dyDescent="0.25">
      <c r="A911" s="12" t="s">
        <v>1105</v>
      </c>
      <c r="B911" s="41" t="s">
        <v>2359</v>
      </c>
      <c r="C911" s="107" t="s">
        <v>2482</v>
      </c>
      <c r="D911" s="12" t="s">
        <v>1156</v>
      </c>
      <c r="E911" s="62">
        <v>1</v>
      </c>
      <c r="F911" s="103">
        <v>750</v>
      </c>
      <c r="G911" s="15">
        <f t="shared" si="28"/>
        <v>375</v>
      </c>
      <c r="H911" s="15">
        <f t="shared" si="29"/>
        <v>375</v>
      </c>
    </row>
    <row r="912" spans="1:8" s="8" customFormat="1" ht="14.25" customHeight="1" x14ac:dyDescent="0.25">
      <c r="A912" s="12" t="s">
        <v>1106</v>
      </c>
      <c r="B912" s="41" t="s">
        <v>2360</v>
      </c>
      <c r="C912" s="107" t="s">
        <v>2483</v>
      </c>
      <c r="D912" s="12" t="s">
        <v>1156</v>
      </c>
      <c r="E912" s="62">
        <v>1</v>
      </c>
      <c r="F912" s="103">
        <v>600</v>
      </c>
      <c r="G912" s="15">
        <f t="shared" si="28"/>
        <v>300</v>
      </c>
      <c r="H912" s="15">
        <f t="shared" si="29"/>
        <v>300</v>
      </c>
    </row>
    <row r="913" spans="1:8" s="8" customFormat="1" ht="15" customHeight="1" x14ac:dyDescent="0.25">
      <c r="A913" s="12" t="s">
        <v>1107</v>
      </c>
      <c r="B913" s="41">
        <v>112610013</v>
      </c>
      <c r="C913" s="107" t="s">
        <v>2484</v>
      </c>
      <c r="D913" s="12" t="s">
        <v>1156</v>
      </c>
      <c r="E913" s="62">
        <v>1</v>
      </c>
      <c r="F913" s="103">
        <v>1200</v>
      </c>
      <c r="G913" s="15">
        <f t="shared" si="28"/>
        <v>600</v>
      </c>
      <c r="H913" s="15">
        <f t="shared" si="29"/>
        <v>600</v>
      </c>
    </row>
    <row r="914" spans="1:8" s="8" customFormat="1" ht="15" customHeight="1" x14ac:dyDescent="0.25">
      <c r="A914" s="12" t="s">
        <v>1108</v>
      </c>
      <c r="B914" s="41">
        <v>112610010</v>
      </c>
      <c r="C914" s="107" t="s">
        <v>2485</v>
      </c>
      <c r="D914" s="12" t="s">
        <v>1156</v>
      </c>
      <c r="E914" s="62">
        <v>2</v>
      </c>
      <c r="F914" s="103">
        <v>1500</v>
      </c>
      <c r="G914" s="15">
        <f t="shared" si="28"/>
        <v>750</v>
      </c>
      <c r="H914" s="15">
        <f t="shared" si="29"/>
        <v>750</v>
      </c>
    </row>
    <row r="915" spans="1:8" s="8" customFormat="1" ht="15.75" customHeight="1" x14ac:dyDescent="0.25">
      <c r="A915" s="12" t="s">
        <v>1109</v>
      </c>
      <c r="B915" s="45">
        <v>1127944</v>
      </c>
      <c r="C915" s="153" t="s">
        <v>2486</v>
      </c>
      <c r="D915" s="12" t="s">
        <v>1156</v>
      </c>
      <c r="E915" s="121">
        <v>1</v>
      </c>
      <c r="F915" s="122">
        <v>399</v>
      </c>
      <c r="G915" s="15">
        <f t="shared" si="28"/>
        <v>199.5</v>
      </c>
      <c r="H915" s="15">
        <f t="shared" si="29"/>
        <v>199.5</v>
      </c>
    </row>
    <row r="916" spans="1:8" s="8" customFormat="1" ht="15.75" customHeight="1" x14ac:dyDescent="0.25">
      <c r="A916" s="12" t="s">
        <v>1110</v>
      </c>
      <c r="B916" s="41">
        <v>1128030</v>
      </c>
      <c r="C916" s="67" t="s">
        <v>2072</v>
      </c>
      <c r="D916" s="12" t="s">
        <v>1061</v>
      </c>
      <c r="E916" s="62">
        <v>2</v>
      </c>
      <c r="F916" s="103">
        <v>160</v>
      </c>
      <c r="G916" s="15">
        <f t="shared" si="28"/>
        <v>80</v>
      </c>
      <c r="H916" s="15">
        <f t="shared" si="29"/>
        <v>80</v>
      </c>
    </row>
    <row r="917" spans="1:8" s="8" customFormat="1" ht="31.5" customHeight="1" x14ac:dyDescent="0.25">
      <c r="A917" s="12" t="s">
        <v>1111</v>
      </c>
      <c r="B917" s="41">
        <v>1128239</v>
      </c>
      <c r="C917" s="123" t="s">
        <v>2499</v>
      </c>
      <c r="D917" s="12" t="s">
        <v>1156</v>
      </c>
      <c r="E917" s="62">
        <v>1</v>
      </c>
      <c r="F917" s="103">
        <v>400</v>
      </c>
      <c r="G917" s="15">
        <f t="shared" si="28"/>
        <v>200</v>
      </c>
      <c r="H917" s="15">
        <f t="shared" si="29"/>
        <v>200</v>
      </c>
    </row>
    <row r="918" spans="1:8" s="8" customFormat="1" ht="21" customHeight="1" x14ac:dyDescent="0.25">
      <c r="A918" s="12" t="s">
        <v>1112</v>
      </c>
      <c r="B918" s="41">
        <v>1128016</v>
      </c>
      <c r="C918" s="67" t="s">
        <v>2312</v>
      </c>
      <c r="D918" s="12" t="s">
        <v>1156</v>
      </c>
      <c r="E918" s="62">
        <v>45</v>
      </c>
      <c r="F918" s="103">
        <v>428.26</v>
      </c>
      <c r="G918" s="15">
        <f t="shared" si="28"/>
        <v>214.13</v>
      </c>
      <c r="H918" s="15">
        <f t="shared" si="29"/>
        <v>214.13</v>
      </c>
    </row>
    <row r="919" spans="1:8" s="8" customFormat="1" ht="24" customHeight="1" x14ac:dyDescent="0.25">
      <c r="A919" s="12" t="s">
        <v>1113</v>
      </c>
      <c r="B919" s="41">
        <v>1128006</v>
      </c>
      <c r="C919" s="67" t="s">
        <v>2488</v>
      </c>
      <c r="D919" s="12" t="s">
        <v>1061</v>
      </c>
      <c r="E919" s="62">
        <v>31</v>
      </c>
      <c r="F919" s="103">
        <v>1023</v>
      </c>
      <c r="G919" s="15">
        <f t="shared" si="28"/>
        <v>511.5</v>
      </c>
      <c r="H919" s="15">
        <f t="shared" si="29"/>
        <v>511.5</v>
      </c>
    </row>
    <row r="920" spans="1:8" s="8" customFormat="1" ht="21" customHeight="1" x14ac:dyDescent="0.25">
      <c r="A920" s="12" t="s">
        <v>1114</v>
      </c>
      <c r="B920" s="41">
        <v>1128008</v>
      </c>
      <c r="C920" s="67" t="s">
        <v>2489</v>
      </c>
      <c r="D920" s="12" t="s">
        <v>1061</v>
      </c>
      <c r="E920" s="62">
        <v>52</v>
      </c>
      <c r="F920" s="103">
        <v>2080</v>
      </c>
      <c r="G920" s="15">
        <f t="shared" si="28"/>
        <v>1040</v>
      </c>
      <c r="H920" s="15">
        <f t="shared" si="29"/>
        <v>1040</v>
      </c>
    </row>
    <row r="921" spans="1:8" s="8" customFormat="1" ht="15.75" customHeight="1" x14ac:dyDescent="0.25">
      <c r="A921" s="12" t="s">
        <v>1115</v>
      </c>
      <c r="B921" s="41">
        <v>1128025</v>
      </c>
      <c r="C921" s="67" t="s">
        <v>2490</v>
      </c>
      <c r="D921" s="12" t="s">
        <v>1156</v>
      </c>
      <c r="E921" s="62">
        <v>8</v>
      </c>
      <c r="F921" s="103">
        <v>241.88</v>
      </c>
      <c r="G921" s="15">
        <f t="shared" si="28"/>
        <v>120.94</v>
      </c>
      <c r="H921" s="15">
        <f t="shared" si="29"/>
        <v>120.94</v>
      </c>
    </row>
    <row r="922" spans="1:8" s="8" customFormat="1" ht="20.25" customHeight="1" x14ac:dyDescent="0.25">
      <c r="A922" s="12" t="s">
        <v>1116</v>
      </c>
      <c r="B922" s="41">
        <v>1128241</v>
      </c>
      <c r="C922" s="67" t="s">
        <v>2491</v>
      </c>
      <c r="D922" s="12" t="s">
        <v>1061</v>
      </c>
      <c r="E922" s="62">
        <v>2</v>
      </c>
      <c r="F922" s="103">
        <v>260</v>
      </c>
      <c r="G922" s="15">
        <f t="shared" si="28"/>
        <v>130</v>
      </c>
      <c r="H922" s="15">
        <f t="shared" si="29"/>
        <v>130</v>
      </c>
    </row>
    <row r="923" spans="1:8" s="8" customFormat="1" ht="31.5" customHeight="1" x14ac:dyDescent="0.25">
      <c r="A923" s="12" t="s">
        <v>1117</v>
      </c>
      <c r="B923" s="41">
        <v>1128240</v>
      </c>
      <c r="C923" s="123" t="s">
        <v>2499</v>
      </c>
      <c r="D923" s="12" t="s">
        <v>1156</v>
      </c>
      <c r="E923" s="62">
        <v>1</v>
      </c>
      <c r="F923" s="103">
        <v>840</v>
      </c>
      <c r="G923" s="15">
        <f t="shared" ref="G923:G986" si="30">SUM(F923/2)</f>
        <v>420</v>
      </c>
      <c r="H923" s="15">
        <f t="shared" si="29"/>
        <v>420</v>
      </c>
    </row>
    <row r="924" spans="1:8" s="8" customFormat="1" ht="15.75" customHeight="1" x14ac:dyDescent="0.25">
      <c r="A924" s="12" t="s">
        <v>1118</v>
      </c>
      <c r="B924" s="41">
        <v>1128231</v>
      </c>
      <c r="C924" s="123" t="s">
        <v>2492</v>
      </c>
      <c r="D924" s="12" t="s">
        <v>1156</v>
      </c>
      <c r="E924" s="62">
        <v>4</v>
      </c>
      <c r="F924" s="103">
        <v>552</v>
      </c>
      <c r="G924" s="15">
        <f t="shared" si="30"/>
        <v>276</v>
      </c>
      <c r="H924" s="15">
        <f t="shared" si="29"/>
        <v>276</v>
      </c>
    </row>
    <row r="925" spans="1:8" s="8" customFormat="1" ht="15.75" customHeight="1" x14ac:dyDescent="0.25">
      <c r="A925" s="12" t="s">
        <v>1119</v>
      </c>
      <c r="B925" s="41" t="s">
        <v>2361</v>
      </c>
      <c r="C925" s="123" t="s">
        <v>2493</v>
      </c>
      <c r="D925" s="12" t="s">
        <v>1156</v>
      </c>
      <c r="E925" s="62">
        <v>3</v>
      </c>
      <c r="F925" s="103">
        <v>8175</v>
      </c>
      <c r="G925" s="15">
        <f t="shared" si="30"/>
        <v>4087.5</v>
      </c>
      <c r="H925" s="15">
        <f t="shared" si="29"/>
        <v>4087.5</v>
      </c>
    </row>
    <row r="926" spans="1:8" s="8" customFormat="1" ht="15.75" customHeight="1" x14ac:dyDescent="0.25">
      <c r="A926" s="12" t="s">
        <v>1120</v>
      </c>
      <c r="B926" s="41">
        <v>1128219</v>
      </c>
      <c r="C926" s="67" t="s">
        <v>2494</v>
      </c>
      <c r="D926" s="12" t="s">
        <v>1156</v>
      </c>
      <c r="E926" s="62">
        <v>7</v>
      </c>
      <c r="F926" s="103">
        <v>63</v>
      </c>
      <c r="G926" s="15">
        <f t="shared" si="30"/>
        <v>31.5</v>
      </c>
      <c r="H926" s="15">
        <f t="shared" si="29"/>
        <v>31.5</v>
      </c>
    </row>
    <row r="927" spans="1:8" s="8" customFormat="1" ht="17.25" customHeight="1" x14ac:dyDescent="0.25">
      <c r="A927" s="12" t="s">
        <v>1121</v>
      </c>
      <c r="B927" s="41">
        <v>1128011</v>
      </c>
      <c r="C927" s="67" t="s">
        <v>2494</v>
      </c>
      <c r="D927" s="12" t="s">
        <v>1156</v>
      </c>
      <c r="E927" s="62">
        <v>10</v>
      </c>
      <c r="F927" s="103">
        <v>120</v>
      </c>
      <c r="G927" s="15">
        <f t="shared" si="30"/>
        <v>60</v>
      </c>
      <c r="H927" s="15">
        <f t="shared" si="29"/>
        <v>60</v>
      </c>
    </row>
    <row r="928" spans="1:8" s="8" customFormat="1" ht="20.25" customHeight="1" x14ac:dyDescent="0.25">
      <c r="A928" s="12" t="s">
        <v>1122</v>
      </c>
      <c r="B928" s="41">
        <v>1128221</v>
      </c>
      <c r="C928" s="67" t="s">
        <v>2495</v>
      </c>
      <c r="D928" s="12" t="s">
        <v>1156</v>
      </c>
      <c r="E928" s="62">
        <v>10</v>
      </c>
      <c r="F928" s="103">
        <v>96</v>
      </c>
      <c r="G928" s="15">
        <f t="shared" si="30"/>
        <v>48</v>
      </c>
      <c r="H928" s="15">
        <f t="shared" si="29"/>
        <v>48</v>
      </c>
    </row>
    <row r="929" spans="1:8" s="8" customFormat="1" ht="18" customHeight="1" x14ac:dyDescent="0.25">
      <c r="A929" s="12" t="s">
        <v>1123</v>
      </c>
      <c r="B929" s="41">
        <v>1128077</v>
      </c>
      <c r="C929" s="67" t="s">
        <v>2487</v>
      </c>
      <c r="D929" s="12" t="s">
        <v>1156</v>
      </c>
      <c r="E929" s="124">
        <v>2</v>
      </c>
      <c r="F929" s="125">
        <v>477</v>
      </c>
      <c r="G929" s="15">
        <f t="shared" si="30"/>
        <v>238.5</v>
      </c>
      <c r="H929" s="15">
        <f t="shared" si="29"/>
        <v>238.5</v>
      </c>
    </row>
    <row r="930" spans="1:8" s="8" customFormat="1" ht="15.75" customHeight="1" x14ac:dyDescent="0.25">
      <c r="A930" s="12" t="s">
        <v>1124</v>
      </c>
      <c r="B930" s="41">
        <v>1128010</v>
      </c>
      <c r="C930" s="67" t="s">
        <v>2196</v>
      </c>
      <c r="D930" s="12" t="s">
        <v>1061</v>
      </c>
      <c r="E930" s="62">
        <v>2</v>
      </c>
      <c r="F930" s="103">
        <v>18</v>
      </c>
      <c r="G930" s="15">
        <f t="shared" si="30"/>
        <v>9</v>
      </c>
      <c r="H930" s="15">
        <f t="shared" si="29"/>
        <v>9</v>
      </c>
    </row>
    <row r="931" spans="1:8" s="8" customFormat="1" ht="16.5" customHeight="1" x14ac:dyDescent="0.25">
      <c r="A931" s="12" t="s">
        <v>1125</v>
      </c>
      <c r="B931" s="41">
        <v>1128015</v>
      </c>
      <c r="C931" s="67" t="s">
        <v>1064</v>
      </c>
      <c r="D931" s="12" t="s">
        <v>1061</v>
      </c>
      <c r="E931" s="62">
        <v>50</v>
      </c>
      <c r="F931" s="103">
        <v>500</v>
      </c>
      <c r="G931" s="15">
        <f t="shared" si="30"/>
        <v>250</v>
      </c>
      <c r="H931" s="15">
        <f t="shared" si="29"/>
        <v>250</v>
      </c>
    </row>
    <row r="932" spans="1:8" s="8" customFormat="1" ht="18" customHeight="1" x14ac:dyDescent="0.25">
      <c r="A932" s="12" t="s">
        <v>1126</v>
      </c>
      <c r="B932" s="41">
        <v>1128027</v>
      </c>
      <c r="C932" s="67" t="s">
        <v>2194</v>
      </c>
      <c r="D932" s="12" t="s">
        <v>1156</v>
      </c>
      <c r="E932" s="62">
        <v>3</v>
      </c>
      <c r="F932" s="103">
        <v>9</v>
      </c>
      <c r="G932" s="15">
        <f t="shared" si="30"/>
        <v>4.5</v>
      </c>
      <c r="H932" s="15">
        <f t="shared" si="29"/>
        <v>4.5</v>
      </c>
    </row>
    <row r="933" spans="1:8" s="8" customFormat="1" ht="16.5" customHeight="1" x14ac:dyDescent="0.25">
      <c r="A933" s="12" t="s">
        <v>1127</v>
      </c>
      <c r="B933" s="41" t="s">
        <v>2362</v>
      </c>
      <c r="C933" s="107" t="s">
        <v>2313</v>
      </c>
      <c r="D933" s="12" t="s">
        <v>1156</v>
      </c>
      <c r="E933" s="62">
        <v>3</v>
      </c>
      <c r="F933" s="103">
        <v>9597</v>
      </c>
      <c r="G933" s="15">
        <f t="shared" si="30"/>
        <v>4798.5</v>
      </c>
      <c r="H933" s="15">
        <f t="shared" si="29"/>
        <v>4798.5</v>
      </c>
    </row>
    <row r="934" spans="1:8" s="8" customFormat="1" ht="15" customHeight="1" x14ac:dyDescent="0.25">
      <c r="A934" s="12" t="s">
        <v>1128</v>
      </c>
      <c r="B934" s="41" t="s">
        <v>2363</v>
      </c>
      <c r="C934" s="107" t="s">
        <v>2888</v>
      </c>
      <c r="D934" s="12" t="s">
        <v>1156</v>
      </c>
      <c r="E934" s="62">
        <v>2</v>
      </c>
      <c r="F934" s="103">
        <v>6620</v>
      </c>
      <c r="G934" s="15">
        <f t="shared" si="30"/>
        <v>3310</v>
      </c>
      <c r="H934" s="15">
        <f t="shared" ref="H934:H969" si="31">F934-G934</f>
        <v>3310</v>
      </c>
    </row>
    <row r="935" spans="1:8" s="8" customFormat="1" ht="15.75" customHeight="1" x14ac:dyDescent="0.25">
      <c r="A935" s="12" t="s">
        <v>1129</v>
      </c>
      <c r="B935" s="41">
        <v>1128031</v>
      </c>
      <c r="C935" s="67" t="s">
        <v>2314</v>
      </c>
      <c r="D935" s="12" t="s">
        <v>1156</v>
      </c>
      <c r="E935" s="62">
        <v>9</v>
      </c>
      <c r="F935" s="103">
        <v>1082</v>
      </c>
      <c r="G935" s="15">
        <f t="shared" si="30"/>
        <v>541</v>
      </c>
      <c r="H935" s="15">
        <f t="shared" si="31"/>
        <v>541</v>
      </c>
    </row>
    <row r="936" spans="1:8" s="8" customFormat="1" ht="15.75" customHeight="1" x14ac:dyDescent="0.25">
      <c r="A936" s="12" t="s">
        <v>1130</v>
      </c>
      <c r="B936" s="41">
        <v>1128029</v>
      </c>
      <c r="C936" s="67" t="s">
        <v>2887</v>
      </c>
      <c r="D936" s="12" t="s">
        <v>1156</v>
      </c>
      <c r="E936" s="62">
        <v>3</v>
      </c>
      <c r="F936" s="103">
        <v>75</v>
      </c>
      <c r="G936" s="15">
        <f t="shared" si="30"/>
        <v>37.5</v>
      </c>
      <c r="H936" s="15">
        <f t="shared" si="31"/>
        <v>37.5</v>
      </c>
    </row>
    <row r="937" spans="1:8" s="8" customFormat="1" ht="18" customHeight="1" x14ac:dyDescent="0.25">
      <c r="A937" s="12" t="s">
        <v>1131</v>
      </c>
      <c r="B937" s="41">
        <v>1128005</v>
      </c>
      <c r="C937" s="67" t="s">
        <v>2081</v>
      </c>
      <c r="D937" s="12" t="s">
        <v>1156</v>
      </c>
      <c r="E937" s="62">
        <v>4</v>
      </c>
      <c r="F937" s="103">
        <v>104</v>
      </c>
      <c r="G937" s="15">
        <f t="shared" si="30"/>
        <v>52</v>
      </c>
      <c r="H937" s="15">
        <f t="shared" si="31"/>
        <v>52</v>
      </c>
    </row>
    <row r="938" spans="1:8" s="8" customFormat="1" ht="16.5" customHeight="1" x14ac:dyDescent="0.25">
      <c r="A938" s="12" t="s">
        <v>1132</v>
      </c>
      <c r="B938" s="41">
        <v>1128004</v>
      </c>
      <c r="C938" s="67" t="s">
        <v>2315</v>
      </c>
      <c r="D938" s="12" t="s">
        <v>1156</v>
      </c>
      <c r="E938" s="62">
        <v>10</v>
      </c>
      <c r="F938" s="103">
        <v>90</v>
      </c>
      <c r="G938" s="15">
        <f t="shared" si="30"/>
        <v>45</v>
      </c>
      <c r="H938" s="15">
        <f t="shared" si="31"/>
        <v>45</v>
      </c>
    </row>
    <row r="939" spans="1:8" s="8" customFormat="1" ht="13.5" customHeight="1" x14ac:dyDescent="0.25">
      <c r="A939" s="12" t="s">
        <v>1133</v>
      </c>
      <c r="B939" s="41">
        <v>1128024</v>
      </c>
      <c r="C939" s="67" t="s">
        <v>1066</v>
      </c>
      <c r="D939" s="12" t="s">
        <v>1156</v>
      </c>
      <c r="E939" s="62">
        <v>18</v>
      </c>
      <c r="F939" s="103">
        <v>311.88</v>
      </c>
      <c r="G939" s="15">
        <f t="shared" si="30"/>
        <v>155.94</v>
      </c>
      <c r="H939" s="15">
        <f t="shared" si="31"/>
        <v>155.94</v>
      </c>
    </row>
    <row r="940" spans="1:8" s="8" customFormat="1" ht="14.25" customHeight="1" x14ac:dyDescent="0.25">
      <c r="A940" s="12" t="s">
        <v>1134</v>
      </c>
      <c r="B940" s="41">
        <v>1128025</v>
      </c>
      <c r="C940" s="123" t="s">
        <v>2496</v>
      </c>
      <c r="D940" s="12" t="s">
        <v>1156</v>
      </c>
      <c r="E940" s="124">
        <v>2</v>
      </c>
      <c r="F940" s="125">
        <v>900</v>
      </c>
      <c r="G940" s="15">
        <f t="shared" si="30"/>
        <v>450</v>
      </c>
      <c r="H940" s="15">
        <f t="shared" si="31"/>
        <v>450</v>
      </c>
    </row>
    <row r="941" spans="1:8" s="8" customFormat="1" ht="30.75" customHeight="1" x14ac:dyDescent="0.25">
      <c r="A941" s="12" t="s">
        <v>1135</v>
      </c>
      <c r="B941" s="41">
        <v>1128057</v>
      </c>
      <c r="C941" s="126" t="s">
        <v>2499</v>
      </c>
      <c r="D941" s="12" t="s">
        <v>1156</v>
      </c>
      <c r="E941" s="124">
        <v>1</v>
      </c>
      <c r="F941" s="125">
        <v>300</v>
      </c>
      <c r="G941" s="15">
        <f t="shared" si="30"/>
        <v>150</v>
      </c>
      <c r="H941" s="15">
        <f t="shared" si="31"/>
        <v>150</v>
      </c>
    </row>
    <row r="942" spans="1:8" s="8" customFormat="1" ht="31.5" customHeight="1" x14ac:dyDescent="0.25">
      <c r="A942" s="12" t="s">
        <v>1136</v>
      </c>
      <c r="B942" s="41">
        <v>1128058</v>
      </c>
      <c r="C942" s="126" t="s">
        <v>2499</v>
      </c>
      <c r="D942" s="12" t="s">
        <v>1156</v>
      </c>
      <c r="E942" s="124">
        <v>1</v>
      </c>
      <c r="F942" s="125">
        <v>300</v>
      </c>
      <c r="G942" s="15">
        <f t="shared" si="30"/>
        <v>150</v>
      </c>
      <c r="H942" s="15">
        <f t="shared" si="31"/>
        <v>150</v>
      </c>
    </row>
    <row r="943" spans="1:8" s="8" customFormat="1" ht="15.75" customHeight="1" x14ac:dyDescent="0.25">
      <c r="A943" s="12" t="s">
        <v>1137</v>
      </c>
      <c r="B943" s="41">
        <v>1128081</v>
      </c>
      <c r="C943" s="123" t="s">
        <v>2497</v>
      </c>
      <c r="D943" s="12" t="s">
        <v>1156</v>
      </c>
      <c r="E943" s="124">
        <v>2</v>
      </c>
      <c r="F943" s="125">
        <v>1000</v>
      </c>
      <c r="G943" s="15">
        <f t="shared" si="30"/>
        <v>500</v>
      </c>
      <c r="H943" s="15">
        <f t="shared" si="31"/>
        <v>500</v>
      </c>
    </row>
    <row r="944" spans="1:8" s="8" customFormat="1" ht="17.25" customHeight="1" x14ac:dyDescent="0.25">
      <c r="A944" s="12" t="s">
        <v>1138</v>
      </c>
      <c r="B944" s="41">
        <v>1128082</v>
      </c>
      <c r="C944" s="123" t="s">
        <v>2498</v>
      </c>
      <c r="D944" s="12" t="s">
        <v>1156</v>
      </c>
      <c r="E944" s="124">
        <v>2</v>
      </c>
      <c r="F944" s="125">
        <v>600</v>
      </c>
      <c r="G944" s="15">
        <f t="shared" si="30"/>
        <v>300</v>
      </c>
      <c r="H944" s="15">
        <f t="shared" si="31"/>
        <v>300</v>
      </c>
    </row>
    <row r="945" spans="1:8" s="8" customFormat="1" ht="28.5" customHeight="1" x14ac:dyDescent="0.25">
      <c r="A945" s="12" t="s">
        <v>1139</v>
      </c>
      <c r="B945" s="41">
        <v>1128059</v>
      </c>
      <c r="C945" s="126" t="s">
        <v>2499</v>
      </c>
      <c r="D945" s="12" t="s">
        <v>1156</v>
      </c>
      <c r="E945" s="124">
        <v>1</v>
      </c>
      <c r="F945" s="125">
        <v>400</v>
      </c>
      <c r="G945" s="15">
        <f t="shared" si="30"/>
        <v>200</v>
      </c>
      <c r="H945" s="15">
        <f t="shared" si="31"/>
        <v>200</v>
      </c>
    </row>
    <row r="946" spans="1:8" s="8" customFormat="1" ht="28.5" customHeight="1" x14ac:dyDescent="0.25">
      <c r="A946" s="12" t="s">
        <v>1140</v>
      </c>
      <c r="B946" s="51">
        <v>11271032</v>
      </c>
      <c r="C946" s="101" t="s">
        <v>2316</v>
      </c>
      <c r="D946" s="12" t="s">
        <v>1156</v>
      </c>
      <c r="E946" s="127">
        <v>1</v>
      </c>
      <c r="F946" s="128">
        <v>690</v>
      </c>
      <c r="G946" s="15">
        <f t="shared" si="30"/>
        <v>345</v>
      </c>
      <c r="H946" s="15">
        <f t="shared" si="31"/>
        <v>345</v>
      </c>
    </row>
    <row r="947" spans="1:8" s="8" customFormat="1" ht="28.5" customHeight="1" x14ac:dyDescent="0.25">
      <c r="A947" s="12" t="s">
        <v>1141</v>
      </c>
      <c r="B947" s="51">
        <v>11271033</v>
      </c>
      <c r="C947" s="101" t="s">
        <v>2317</v>
      </c>
      <c r="D947" s="12" t="s">
        <v>1156</v>
      </c>
      <c r="E947" s="127">
        <v>1</v>
      </c>
      <c r="F947" s="128">
        <v>690</v>
      </c>
      <c r="G947" s="15">
        <f t="shared" si="30"/>
        <v>345</v>
      </c>
      <c r="H947" s="15">
        <f t="shared" si="31"/>
        <v>345</v>
      </c>
    </row>
    <row r="948" spans="1:8" s="8" customFormat="1" ht="28.5" customHeight="1" x14ac:dyDescent="0.25">
      <c r="A948" s="12" t="s">
        <v>1142</v>
      </c>
      <c r="B948" s="51">
        <v>11271034</v>
      </c>
      <c r="C948" s="101" t="s">
        <v>2318</v>
      </c>
      <c r="D948" s="12" t="s">
        <v>1156</v>
      </c>
      <c r="E948" s="127">
        <v>1</v>
      </c>
      <c r="F948" s="128">
        <v>690</v>
      </c>
      <c r="G948" s="15">
        <f t="shared" si="30"/>
        <v>345</v>
      </c>
      <c r="H948" s="15">
        <f t="shared" si="31"/>
        <v>345</v>
      </c>
    </row>
    <row r="949" spans="1:8" s="8" customFormat="1" ht="27" customHeight="1" x14ac:dyDescent="0.25">
      <c r="A949" s="12" t="s">
        <v>1143</v>
      </c>
      <c r="B949" s="41">
        <v>1127963</v>
      </c>
      <c r="C949" s="107" t="s">
        <v>2319</v>
      </c>
      <c r="D949" s="12" t="s">
        <v>1156</v>
      </c>
      <c r="E949" s="127">
        <v>1</v>
      </c>
      <c r="F949" s="128">
        <v>500</v>
      </c>
      <c r="G949" s="15">
        <f t="shared" si="30"/>
        <v>250</v>
      </c>
      <c r="H949" s="15">
        <f t="shared" si="31"/>
        <v>250</v>
      </c>
    </row>
    <row r="950" spans="1:8" s="8" customFormat="1" ht="21.75" customHeight="1" x14ac:dyDescent="0.25">
      <c r="A950" s="12" t="s">
        <v>1144</v>
      </c>
      <c r="B950" s="51">
        <v>11271023</v>
      </c>
      <c r="C950" s="129" t="s">
        <v>2320</v>
      </c>
      <c r="D950" s="12" t="s">
        <v>1061</v>
      </c>
      <c r="E950" s="127">
        <v>1</v>
      </c>
      <c r="F950" s="128">
        <v>190</v>
      </c>
      <c r="G950" s="15">
        <f t="shared" si="30"/>
        <v>95</v>
      </c>
      <c r="H950" s="15">
        <f t="shared" si="31"/>
        <v>95</v>
      </c>
    </row>
    <row r="951" spans="1:8" s="8" customFormat="1" ht="15.75" customHeight="1" x14ac:dyDescent="0.25">
      <c r="A951" s="12" t="s">
        <v>1145</v>
      </c>
      <c r="B951" s="51">
        <v>11271028</v>
      </c>
      <c r="C951" s="129" t="s">
        <v>2320</v>
      </c>
      <c r="D951" s="12" t="s">
        <v>1156</v>
      </c>
      <c r="E951" s="127">
        <v>1</v>
      </c>
      <c r="F951" s="128">
        <v>190</v>
      </c>
      <c r="G951" s="15">
        <f t="shared" si="30"/>
        <v>95</v>
      </c>
      <c r="H951" s="15">
        <f t="shared" si="31"/>
        <v>95</v>
      </c>
    </row>
    <row r="952" spans="1:8" s="8" customFormat="1" ht="25.5" customHeight="1" x14ac:dyDescent="0.25">
      <c r="A952" s="12" t="s">
        <v>1146</v>
      </c>
      <c r="B952" s="55">
        <v>1127176</v>
      </c>
      <c r="C952" s="81" t="s">
        <v>2321</v>
      </c>
      <c r="D952" s="95" t="s">
        <v>1156</v>
      </c>
      <c r="E952" s="119">
        <v>1</v>
      </c>
      <c r="F952" s="120">
        <v>2250</v>
      </c>
      <c r="G952" s="15">
        <f t="shared" si="30"/>
        <v>1125</v>
      </c>
      <c r="H952" s="15">
        <f t="shared" si="31"/>
        <v>1125</v>
      </c>
    </row>
    <row r="953" spans="1:8" s="8" customFormat="1" ht="17.25" customHeight="1" x14ac:dyDescent="0.25">
      <c r="A953" s="12" t="s">
        <v>874</v>
      </c>
      <c r="B953" s="55" t="s">
        <v>2364</v>
      </c>
      <c r="C953" s="81" t="s">
        <v>2322</v>
      </c>
      <c r="D953" s="95" t="s">
        <v>1156</v>
      </c>
      <c r="E953" s="119">
        <v>1</v>
      </c>
      <c r="F953" s="120">
        <v>275</v>
      </c>
      <c r="G953" s="15">
        <f t="shared" si="30"/>
        <v>137.5</v>
      </c>
      <c r="H953" s="15">
        <f t="shared" si="31"/>
        <v>137.5</v>
      </c>
    </row>
    <row r="954" spans="1:8" s="8" customFormat="1" ht="12.75" customHeight="1" x14ac:dyDescent="0.25">
      <c r="A954" s="12" t="s">
        <v>875</v>
      </c>
      <c r="B954" s="55" t="s">
        <v>2365</v>
      </c>
      <c r="C954" s="81" t="s">
        <v>2323</v>
      </c>
      <c r="D954" s="95" t="s">
        <v>1156</v>
      </c>
      <c r="E954" s="119">
        <v>1</v>
      </c>
      <c r="F954" s="120">
        <v>250</v>
      </c>
      <c r="G954" s="15">
        <f t="shared" si="30"/>
        <v>125</v>
      </c>
      <c r="H954" s="15">
        <f t="shared" si="31"/>
        <v>125</v>
      </c>
    </row>
    <row r="955" spans="1:8" s="8" customFormat="1" ht="13.5" customHeight="1" x14ac:dyDescent="0.25">
      <c r="A955" s="12" t="s">
        <v>876</v>
      </c>
      <c r="B955" s="51">
        <v>11271017</v>
      </c>
      <c r="C955" s="101" t="s">
        <v>2324</v>
      </c>
      <c r="D955" s="12" t="s">
        <v>1156</v>
      </c>
      <c r="E955" s="127">
        <v>1</v>
      </c>
      <c r="F955" s="128">
        <v>2290</v>
      </c>
      <c r="G955" s="15">
        <f t="shared" si="30"/>
        <v>1145</v>
      </c>
      <c r="H955" s="15">
        <f t="shared" si="31"/>
        <v>1145</v>
      </c>
    </row>
    <row r="956" spans="1:8" s="8" customFormat="1" ht="14.25" customHeight="1" x14ac:dyDescent="0.25">
      <c r="A956" s="12" t="s">
        <v>877</v>
      </c>
      <c r="B956" s="51">
        <v>11271019</v>
      </c>
      <c r="C956" s="101" t="s">
        <v>2324</v>
      </c>
      <c r="D956" s="12" t="s">
        <v>1156</v>
      </c>
      <c r="E956" s="127">
        <v>1</v>
      </c>
      <c r="F956" s="128">
        <v>2290</v>
      </c>
      <c r="G956" s="15">
        <f t="shared" si="30"/>
        <v>1145</v>
      </c>
      <c r="H956" s="15">
        <f t="shared" si="31"/>
        <v>1145</v>
      </c>
    </row>
    <row r="957" spans="1:8" s="8" customFormat="1" ht="14.25" customHeight="1" x14ac:dyDescent="0.25">
      <c r="A957" s="12" t="s">
        <v>878</v>
      </c>
      <c r="B957" s="41">
        <v>1128091</v>
      </c>
      <c r="C957" s="274" t="s">
        <v>2312</v>
      </c>
      <c r="D957" s="12" t="s">
        <v>1156</v>
      </c>
      <c r="E957" s="130">
        <v>1</v>
      </c>
      <c r="F957" s="131">
        <v>550</v>
      </c>
      <c r="G957" s="15">
        <f t="shared" si="30"/>
        <v>275</v>
      </c>
      <c r="H957" s="15">
        <f t="shared" si="31"/>
        <v>275</v>
      </c>
    </row>
    <row r="958" spans="1:8" s="8" customFormat="1" ht="22.5" customHeight="1" x14ac:dyDescent="0.25">
      <c r="A958" s="12" t="s">
        <v>879</v>
      </c>
      <c r="B958" s="42">
        <v>112610090</v>
      </c>
      <c r="C958" s="274" t="s">
        <v>2500</v>
      </c>
      <c r="D958" s="12" t="s">
        <v>1061</v>
      </c>
      <c r="E958" s="130">
        <v>3</v>
      </c>
      <c r="F958" s="131">
        <v>8400</v>
      </c>
      <c r="G958" s="15">
        <f t="shared" si="30"/>
        <v>4200</v>
      </c>
      <c r="H958" s="15">
        <f t="shared" si="31"/>
        <v>4200</v>
      </c>
    </row>
    <row r="959" spans="1:8" s="8" customFormat="1" ht="20.25" customHeight="1" x14ac:dyDescent="0.25">
      <c r="A959" s="12" t="s">
        <v>880</v>
      </c>
      <c r="B959" s="42" t="s">
        <v>2366</v>
      </c>
      <c r="C959" s="274" t="s">
        <v>1155</v>
      </c>
      <c r="D959" s="12" t="s">
        <v>1061</v>
      </c>
      <c r="E959" s="130">
        <v>1</v>
      </c>
      <c r="F959" s="131">
        <v>17.73</v>
      </c>
      <c r="G959" s="15">
        <f t="shared" si="30"/>
        <v>8.8650000000000002</v>
      </c>
      <c r="H959" s="15">
        <f t="shared" si="31"/>
        <v>8.8650000000000002</v>
      </c>
    </row>
    <row r="960" spans="1:8" s="8" customFormat="1" ht="17.25" customHeight="1" x14ac:dyDescent="0.25">
      <c r="A960" s="12" t="s">
        <v>881</v>
      </c>
      <c r="B960" s="41">
        <v>1128062</v>
      </c>
      <c r="C960" s="123" t="s">
        <v>2501</v>
      </c>
      <c r="D960" s="12" t="s">
        <v>1156</v>
      </c>
      <c r="E960" s="124">
        <v>4</v>
      </c>
      <c r="F960" s="125">
        <v>1660</v>
      </c>
      <c r="G960" s="15">
        <f t="shared" si="30"/>
        <v>830</v>
      </c>
      <c r="H960" s="15">
        <f t="shared" si="31"/>
        <v>830</v>
      </c>
    </row>
    <row r="961" spans="1:8" s="8" customFormat="1" ht="22.5" customHeight="1" x14ac:dyDescent="0.25">
      <c r="A961" s="12" t="s">
        <v>882</v>
      </c>
      <c r="B961" s="41">
        <v>1128201</v>
      </c>
      <c r="C961" s="123" t="s">
        <v>2325</v>
      </c>
      <c r="D961" s="12" t="s">
        <v>1156</v>
      </c>
      <c r="E961" s="124">
        <v>1</v>
      </c>
      <c r="F961" s="125">
        <v>84.66</v>
      </c>
      <c r="G961" s="15">
        <f t="shared" si="30"/>
        <v>42.33</v>
      </c>
      <c r="H961" s="15">
        <f t="shared" si="31"/>
        <v>42.33</v>
      </c>
    </row>
    <row r="962" spans="1:8" s="8" customFormat="1" ht="20.25" customHeight="1" x14ac:dyDescent="0.25">
      <c r="A962" s="12" t="s">
        <v>883</v>
      </c>
      <c r="B962" s="41">
        <v>1128063</v>
      </c>
      <c r="C962" s="123" t="s">
        <v>2502</v>
      </c>
      <c r="D962" s="12" t="s">
        <v>1156</v>
      </c>
      <c r="E962" s="124">
        <v>5</v>
      </c>
      <c r="F962" s="125">
        <v>480</v>
      </c>
      <c r="G962" s="15">
        <f t="shared" si="30"/>
        <v>240</v>
      </c>
      <c r="H962" s="15">
        <f t="shared" si="31"/>
        <v>240</v>
      </c>
    </row>
    <row r="963" spans="1:8" s="8" customFormat="1" ht="33.75" customHeight="1" x14ac:dyDescent="0.25">
      <c r="A963" s="12" t="s">
        <v>884</v>
      </c>
      <c r="B963" s="41">
        <v>1128064</v>
      </c>
      <c r="C963" s="126" t="s">
        <v>2499</v>
      </c>
      <c r="D963" s="12" t="s">
        <v>1156</v>
      </c>
      <c r="E963" s="124">
        <v>1</v>
      </c>
      <c r="F963" s="125">
        <v>425</v>
      </c>
      <c r="G963" s="15">
        <f t="shared" si="30"/>
        <v>212.5</v>
      </c>
      <c r="H963" s="15">
        <f t="shared" si="31"/>
        <v>212.5</v>
      </c>
    </row>
    <row r="964" spans="1:8" s="8" customFormat="1" ht="27" customHeight="1" x14ac:dyDescent="0.25">
      <c r="A964" s="12" t="s">
        <v>885</v>
      </c>
      <c r="B964" s="41">
        <v>1128066</v>
      </c>
      <c r="C964" s="126" t="s">
        <v>2499</v>
      </c>
      <c r="D964" s="12" t="s">
        <v>1156</v>
      </c>
      <c r="E964" s="124">
        <v>1</v>
      </c>
      <c r="F964" s="125">
        <v>400</v>
      </c>
      <c r="G964" s="15">
        <f t="shared" si="30"/>
        <v>200</v>
      </c>
      <c r="H964" s="15">
        <f t="shared" si="31"/>
        <v>200</v>
      </c>
    </row>
    <row r="965" spans="1:8" s="8" customFormat="1" ht="27.75" customHeight="1" x14ac:dyDescent="0.25">
      <c r="A965" s="12" t="s">
        <v>886</v>
      </c>
      <c r="B965" s="41">
        <v>1128079</v>
      </c>
      <c r="C965" s="126" t="s">
        <v>2499</v>
      </c>
      <c r="D965" s="12" t="s">
        <v>1156</v>
      </c>
      <c r="E965" s="124">
        <v>0</v>
      </c>
      <c r="F965" s="125">
        <v>420</v>
      </c>
      <c r="G965" s="15">
        <f t="shared" si="30"/>
        <v>210</v>
      </c>
      <c r="H965" s="15">
        <f t="shared" si="31"/>
        <v>210</v>
      </c>
    </row>
    <row r="966" spans="1:8" s="8" customFormat="1" ht="30" customHeight="1" x14ac:dyDescent="0.25">
      <c r="A966" s="12" t="s">
        <v>887</v>
      </c>
      <c r="B966" s="55">
        <v>1128061</v>
      </c>
      <c r="C966" s="126" t="s">
        <v>2499</v>
      </c>
      <c r="D966" s="12" t="s">
        <v>1061</v>
      </c>
      <c r="E966" s="124">
        <v>1</v>
      </c>
      <c r="F966" s="125">
        <v>400</v>
      </c>
      <c r="G966" s="15">
        <f t="shared" si="30"/>
        <v>200</v>
      </c>
      <c r="H966" s="15">
        <f t="shared" si="31"/>
        <v>200</v>
      </c>
    </row>
    <row r="967" spans="1:8" s="8" customFormat="1" ht="30" customHeight="1" x14ac:dyDescent="0.25">
      <c r="A967" s="12" t="s">
        <v>888</v>
      </c>
      <c r="B967" s="41">
        <v>1128060</v>
      </c>
      <c r="C967" s="126" t="s">
        <v>2499</v>
      </c>
      <c r="D967" s="12" t="s">
        <v>1156</v>
      </c>
      <c r="E967" s="124">
        <v>1</v>
      </c>
      <c r="F967" s="125">
        <v>400</v>
      </c>
      <c r="G967" s="15">
        <f t="shared" si="30"/>
        <v>200</v>
      </c>
      <c r="H967" s="15">
        <f t="shared" si="31"/>
        <v>200</v>
      </c>
    </row>
    <row r="968" spans="1:8" s="8" customFormat="1" ht="28.5" customHeight="1" x14ac:dyDescent="0.25">
      <c r="A968" s="12" t="s">
        <v>889</v>
      </c>
      <c r="B968" s="41">
        <v>1128056</v>
      </c>
      <c r="C968" s="126" t="s">
        <v>2499</v>
      </c>
      <c r="D968" s="12" t="s">
        <v>1156</v>
      </c>
      <c r="E968" s="124">
        <v>1</v>
      </c>
      <c r="F968" s="125">
        <v>400</v>
      </c>
      <c r="G968" s="15">
        <f t="shared" si="30"/>
        <v>200</v>
      </c>
      <c r="H968" s="15">
        <f t="shared" si="31"/>
        <v>200</v>
      </c>
    </row>
    <row r="969" spans="1:8" s="8" customFormat="1" ht="30.75" customHeight="1" x14ac:dyDescent="0.25">
      <c r="A969" s="12" t="s">
        <v>890</v>
      </c>
      <c r="B969" s="41">
        <v>1128055</v>
      </c>
      <c r="C969" s="126" t="s">
        <v>2499</v>
      </c>
      <c r="D969" s="12" t="s">
        <v>1156</v>
      </c>
      <c r="E969" s="124">
        <v>1</v>
      </c>
      <c r="F969" s="125">
        <v>400</v>
      </c>
      <c r="G969" s="15">
        <f t="shared" si="30"/>
        <v>200</v>
      </c>
      <c r="H969" s="15">
        <f t="shared" si="31"/>
        <v>200</v>
      </c>
    </row>
    <row r="970" spans="1:8" s="8" customFormat="1" ht="33.75" customHeight="1" x14ac:dyDescent="0.25">
      <c r="A970" s="12" t="s">
        <v>891</v>
      </c>
      <c r="B970" s="41">
        <v>1128054</v>
      </c>
      <c r="C970" s="126" t="s">
        <v>2499</v>
      </c>
      <c r="D970" s="12" t="s">
        <v>1156</v>
      </c>
      <c r="E970" s="124">
        <v>1</v>
      </c>
      <c r="F970" s="125">
        <v>400</v>
      </c>
      <c r="G970" s="15">
        <f t="shared" si="30"/>
        <v>200</v>
      </c>
      <c r="H970" s="15">
        <f t="shared" ref="H970:H1018" si="32">F970-G970</f>
        <v>200</v>
      </c>
    </row>
    <row r="971" spans="1:8" s="8" customFormat="1" ht="36" customHeight="1" x14ac:dyDescent="0.25">
      <c r="A971" s="12" t="s">
        <v>892</v>
      </c>
      <c r="B971" s="41">
        <v>1128053</v>
      </c>
      <c r="C971" s="126" t="s">
        <v>2499</v>
      </c>
      <c r="D971" s="12" t="s">
        <v>1156</v>
      </c>
      <c r="E971" s="124">
        <v>1</v>
      </c>
      <c r="F971" s="125">
        <v>400</v>
      </c>
      <c r="G971" s="15">
        <f t="shared" si="30"/>
        <v>200</v>
      </c>
      <c r="H971" s="15">
        <f t="shared" si="32"/>
        <v>200</v>
      </c>
    </row>
    <row r="972" spans="1:8" s="8" customFormat="1" ht="32.25" customHeight="1" x14ac:dyDescent="0.25">
      <c r="A972" s="12" t="s">
        <v>893</v>
      </c>
      <c r="B972" s="41">
        <v>1128248</v>
      </c>
      <c r="C972" s="126" t="s">
        <v>2499</v>
      </c>
      <c r="D972" s="12" t="s">
        <v>1156</v>
      </c>
      <c r="E972" s="62">
        <v>1</v>
      </c>
      <c r="F972" s="103">
        <v>400</v>
      </c>
      <c r="G972" s="15">
        <f t="shared" si="30"/>
        <v>200</v>
      </c>
      <c r="H972" s="15">
        <f t="shared" si="32"/>
        <v>200</v>
      </c>
    </row>
    <row r="973" spans="1:8" s="8" customFormat="1" ht="32.25" customHeight="1" x14ac:dyDescent="0.25">
      <c r="A973" s="12" t="s">
        <v>894</v>
      </c>
      <c r="B973" s="41">
        <v>1128247</v>
      </c>
      <c r="C973" s="126" t="s">
        <v>2499</v>
      </c>
      <c r="D973" s="12" t="s">
        <v>1156</v>
      </c>
      <c r="E973" s="62">
        <v>1</v>
      </c>
      <c r="F973" s="103">
        <v>400</v>
      </c>
      <c r="G973" s="15">
        <f t="shared" si="30"/>
        <v>200</v>
      </c>
      <c r="H973" s="15">
        <f t="shared" si="32"/>
        <v>200</v>
      </c>
    </row>
    <row r="974" spans="1:8" s="8" customFormat="1" ht="28.5" customHeight="1" x14ac:dyDescent="0.25">
      <c r="A974" s="12" t="s">
        <v>895</v>
      </c>
      <c r="B974" s="41">
        <v>1128234</v>
      </c>
      <c r="C974" s="126" t="s">
        <v>2499</v>
      </c>
      <c r="D974" s="12" t="s">
        <v>1156</v>
      </c>
      <c r="E974" s="62">
        <v>1</v>
      </c>
      <c r="F974" s="103">
        <v>400</v>
      </c>
      <c r="G974" s="15">
        <f t="shared" si="30"/>
        <v>200</v>
      </c>
      <c r="H974" s="15">
        <f t="shared" si="32"/>
        <v>200</v>
      </c>
    </row>
    <row r="975" spans="1:8" s="8" customFormat="1" ht="13.5" customHeight="1" x14ac:dyDescent="0.25">
      <c r="A975" s="12" t="s">
        <v>896</v>
      </c>
      <c r="B975" s="41">
        <v>1126275</v>
      </c>
      <c r="C975" s="67" t="s">
        <v>2326</v>
      </c>
      <c r="D975" s="12" t="s">
        <v>1156</v>
      </c>
      <c r="E975" s="62">
        <v>1</v>
      </c>
      <c r="F975" s="103">
        <v>190</v>
      </c>
      <c r="G975" s="15">
        <f t="shared" si="30"/>
        <v>95</v>
      </c>
      <c r="H975" s="15">
        <f t="shared" si="32"/>
        <v>95</v>
      </c>
    </row>
    <row r="976" spans="1:8" s="8" customFormat="1" ht="21.75" customHeight="1" x14ac:dyDescent="0.25">
      <c r="A976" s="12" t="s">
        <v>897</v>
      </c>
      <c r="B976" s="41">
        <v>1126276</v>
      </c>
      <c r="C976" s="67" t="s">
        <v>2326</v>
      </c>
      <c r="D976" s="12" t="s">
        <v>1156</v>
      </c>
      <c r="E976" s="62">
        <v>1</v>
      </c>
      <c r="F976" s="103">
        <v>190</v>
      </c>
      <c r="G976" s="15">
        <f t="shared" si="30"/>
        <v>95</v>
      </c>
      <c r="H976" s="15">
        <f t="shared" si="32"/>
        <v>95</v>
      </c>
    </row>
    <row r="977" spans="1:8" s="8" customFormat="1" ht="15.75" customHeight="1" x14ac:dyDescent="0.25">
      <c r="A977" s="12" t="s">
        <v>898</v>
      </c>
      <c r="B977" s="41">
        <v>1123610041</v>
      </c>
      <c r="C977" s="107" t="s">
        <v>2327</v>
      </c>
      <c r="D977" s="12" t="s">
        <v>1156</v>
      </c>
      <c r="E977" s="62">
        <v>1</v>
      </c>
      <c r="F977" s="103">
        <v>1982.4</v>
      </c>
      <c r="G977" s="15">
        <f t="shared" si="30"/>
        <v>991.2</v>
      </c>
      <c r="H977" s="15">
        <f t="shared" si="32"/>
        <v>991.2</v>
      </c>
    </row>
    <row r="978" spans="1:8" s="8" customFormat="1" ht="19.5" customHeight="1" x14ac:dyDescent="0.25">
      <c r="A978" s="12" t="s">
        <v>899</v>
      </c>
      <c r="B978" s="41">
        <v>1124919</v>
      </c>
      <c r="C978" s="107" t="s">
        <v>2454</v>
      </c>
      <c r="D978" s="12" t="s">
        <v>1156</v>
      </c>
      <c r="E978" s="62">
        <v>7</v>
      </c>
      <c r="F978" s="103">
        <v>3848.32</v>
      </c>
      <c r="G978" s="15">
        <f t="shared" si="30"/>
        <v>1924.16</v>
      </c>
      <c r="H978" s="15">
        <f t="shared" si="32"/>
        <v>1924.16</v>
      </c>
    </row>
    <row r="979" spans="1:8" s="8" customFormat="1" ht="18.75" customHeight="1" x14ac:dyDescent="0.25">
      <c r="A979" s="12" t="s">
        <v>900</v>
      </c>
      <c r="B979" s="41">
        <v>1128065</v>
      </c>
      <c r="C979" s="107" t="s">
        <v>2503</v>
      </c>
      <c r="D979" s="12" t="s">
        <v>1061</v>
      </c>
      <c r="E979" s="62">
        <v>4</v>
      </c>
      <c r="F979" s="103">
        <v>219.92</v>
      </c>
      <c r="G979" s="15">
        <f t="shared" si="30"/>
        <v>109.96</v>
      </c>
      <c r="H979" s="15">
        <f t="shared" si="32"/>
        <v>109.96</v>
      </c>
    </row>
    <row r="980" spans="1:8" s="8" customFormat="1" ht="14.25" customHeight="1" x14ac:dyDescent="0.25">
      <c r="A980" s="12" t="s">
        <v>901</v>
      </c>
      <c r="B980" s="41">
        <v>1128065</v>
      </c>
      <c r="C980" s="107" t="s">
        <v>2504</v>
      </c>
      <c r="D980" s="12" t="s">
        <v>1156</v>
      </c>
      <c r="E980" s="62">
        <v>3</v>
      </c>
      <c r="F980" s="103">
        <v>164.94</v>
      </c>
      <c r="G980" s="15">
        <f t="shared" si="30"/>
        <v>82.47</v>
      </c>
      <c r="H980" s="15">
        <f t="shared" si="32"/>
        <v>82.47</v>
      </c>
    </row>
    <row r="981" spans="1:8" s="8" customFormat="1" ht="20.25" customHeight="1" x14ac:dyDescent="0.25">
      <c r="A981" s="12" t="s">
        <v>902</v>
      </c>
      <c r="B981" s="41">
        <v>1128245</v>
      </c>
      <c r="C981" s="107" t="s">
        <v>2505</v>
      </c>
      <c r="D981" s="12" t="s">
        <v>1156</v>
      </c>
      <c r="E981" s="62">
        <v>1</v>
      </c>
      <c r="F981" s="103">
        <v>400</v>
      </c>
      <c r="G981" s="15">
        <f t="shared" si="30"/>
        <v>200</v>
      </c>
      <c r="H981" s="15">
        <f t="shared" si="32"/>
        <v>200</v>
      </c>
    </row>
    <row r="982" spans="1:8" s="8" customFormat="1" ht="17.25" customHeight="1" x14ac:dyDescent="0.25">
      <c r="A982" s="12" t="s">
        <v>903</v>
      </c>
      <c r="B982" s="41">
        <v>1128246</v>
      </c>
      <c r="C982" s="107" t="s">
        <v>2505</v>
      </c>
      <c r="D982" s="12" t="s">
        <v>1156</v>
      </c>
      <c r="E982" s="62">
        <v>1</v>
      </c>
      <c r="F982" s="103">
        <v>400</v>
      </c>
      <c r="G982" s="15">
        <f t="shared" si="30"/>
        <v>200</v>
      </c>
      <c r="H982" s="15">
        <f t="shared" si="32"/>
        <v>200</v>
      </c>
    </row>
    <row r="983" spans="1:8" s="8" customFormat="1" ht="19.5" customHeight="1" x14ac:dyDescent="0.25">
      <c r="A983" s="12" t="s">
        <v>904</v>
      </c>
      <c r="B983" s="41">
        <v>1128247</v>
      </c>
      <c r="C983" s="107" t="s">
        <v>2505</v>
      </c>
      <c r="D983" s="12" t="s">
        <v>1156</v>
      </c>
      <c r="E983" s="62">
        <v>1</v>
      </c>
      <c r="F983" s="103">
        <v>400</v>
      </c>
      <c r="G983" s="15">
        <f t="shared" si="30"/>
        <v>200</v>
      </c>
      <c r="H983" s="15">
        <f t="shared" si="32"/>
        <v>200</v>
      </c>
    </row>
    <row r="984" spans="1:8" s="8" customFormat="1" ht="14.25" customHeight="1" x14ac:dyDescent="0.25">
      <c r="A984" s="12" t="s">
        <v>905</v>
      </c>
      <c r="B984" s="41">
        <v>1122093</v>
      </c>
      <c r="C984" s="107" t="s">
        <v>2328</v>
      </c>
      <c r="D984" s="12" t="s">
        <v>1156</v>
      </c>
      <c r="E984" s="62">
        <v>1</v>
      </c>
      <c r="F984" s="103">
        <v>606.25</v>
      </c>
      <c r="G984" s="15">
        <f t="shared" si="30"/>
        <v>303.125</v>
      </c>
      <c r="H984" s="15">
        <f t="shared" si="32"/>
        <v>303.125</v>
      </c>
    </row>
    <row r="985" spans="1:8" s="8" customFormat="1" ht="13.5" customHeight="1" x14ac:dyDescent="0.25">
      <c r="A985" s="12" t="s">
        <v>906</v>
      </c>
      <c r="B985" s="41" t="s">
        <v>2367</v>
      </c>
      <c r="C985" s="107" t="s">
        <v>2328</v>
      </c>
      <c r="D985" s="12" t="s">
        <v>1061</v>
      </c>
      <c r="E985" s="62">
        <v>1</v>
      </c>
      <c r="F985" s="103">
        <v>606.25</v>
      </c>
      <c r="G985" s="15">
        <f t="shared" si="30"/>
        <v>303.125</v>
      </c>
      <c r="H985" s="15">
        <f t="shared" si="32"/>
        <v>303.125</v>
      </c>
    </row>
    <row r="986" spans="1:8" s="8" customFormat="1" ht="12.75" customHeight="1" x14ac:dyDescent="0.25">
      <c r="A986" s="12" t="s">
        <v>907</v>
      </c>
      <c r="B986" s="41">
        <v>1122095</v>
      </c>
      <c r="C986" s="107" t="s">
        <v>2329</v>
      </c>
      <c r="D986" s="12" t="s">
        <v>1156</v>
      </c>
      <c r="E986" s="62">
        <v>4</v>
      </c>
      <c r="F986" s="103">
        <v>576</v>
      </c>
      <c r="G986" s="15">
        <f t="shared" si="30"/>
        <v>288</v>
      </c>
      <c r="H986" s="15">
        <f t="shared" si="32"/>
        <v>288</v>
      </c>
    </row>
    <row r="987" spans="1:8" s="8" customFormat="1" ht="12.75" customHeight="1" x14ac:dyDescent="0.25">
      <c r="A987" s="12" t="s">
        <v>908</v>
      </c>
      <c r="B987" s="41">
        <v>1122094</v>
      </c>
      <c r="C987" s="107" t="s">
        <v>2330</v>
      </c>
      <c r="D987" s="12" t="s">
        <v>1156</v>
      </c>
      <c r="E987" s="62">
        <v>1</v>
      </c>
      <c r="F987" s="103">
        <v>862.5</v>
      </c>
      <c r="G987" s="15">
        <f t="shared" ref="G987:G1050" si="33">SUM(F987/2)</f>
        <v>431.25</v>
      </c>
      <c r="H987" s="15">
        <f t="shared" si="32"/>
        <v>431.25</v>
      </c>
    </row>
    <row r="988" spans="1:8" s="8" customFormat="1" ht="13.5" customHeight="1" x14ac:dyDescent="0.25">
      <c r="A988" s="12" t="s">
        <v>909</v>
      </c>
      <c r="B988" s="41">
        <v>1128231</v>
      </c>
      <c r="C988" s="123" t="s">
        <v>2492</v>
      </c>
      <c r="D988" s="12" t="s">
        <v>1156</v>
      </c>
      <c r="E988" s="62">
        <v>4</v>
      </c>
      <c r="F988" s="103">
        <v>552</v>
      </c>
      <c r="G988" s="15">
        <f t="shared" si="33"/>
        <v>276</v>
      </c>
      <c r="H988" s="15">
        <f t="shared" si="32"/>
        <v>276</v>
      </c>
    </row>
    <row r="989" spans="1:8" s="8" customFormat="1" ht="13.5" customHeight="1" x14ac:dyDescent="0.25">
      <c r="A989" s="12" t="s">
        <v>910</v>
      </c>
      <c r="B989" s="41">
        <v>1128076</v>
      </c>
      <c r="C989" s="48" t="s">
        <v>2312</v>
      </c>
      <c r="D989" s="12" t="s">
        <v>1156</v>
      </c>
      <c r="E989" s="62">
        <v>50</v>
      </c>
      <c r="F989" s="103">
        <v>943.73</v>
      </c>
      <c r="G989" s="15">
        <f t="shared" si="33"/>
        <v>471.86500000000001</v>
      </c>
      <c r="H989" s="15">
        <f t="shared" si="32"/>
        <v>471.86500000000001</v>
      </c>
    </row>
    <row r="990" spans="1:8" s="8" customFormat="1" ht="21" customHeight="1" x14ac:dyDescent="0.25">
      <c r="A990" s="12" t="s">
        <v>911</v>
      </c>
      <c r="B990" s="51">
        <v>11271015</v>
      </c>
      <c r="C990" s="101" t="s">
        <v>2324</v>
      </c>
      <c r="D990" s="12" t="s">
        <v>1061</v>
      </c>
      <c r="E990" s="62">
        <v>1</v>
      </c>
      <c r="F990" s="103">
        <v>2290</v>
      </c>
      <c r="G990" s="15">
        <f t="shared" si="33"/>
        <v>1145</v>
      </c>
      <c r="H990" s="15">
        <f t="shared" si="32"/>
        <v>1145</v>
      </c>
    </row>
    <row r="991" spans="1:8" s="8" customFormat="1" ht="14.25" customHeight="1" x14ac:dyDescent="0.25">
      <c r="A991" s="12" t="s">
        <v>912</v>
      </c>
      <c r="B991" s="41">
        <v>1128063</v>
      </c>
      <c r="C991" s="123" t="s">
        <v>2506</v>
      </c>
      <c r="D991" s="12" t="s">
        <v>1156</v>
      </c>
      <c r="E991" s="62">
        <v>67</v>
      </c>
      <c r="F991" s="103">
        <v>2211</v>
      </c>
      <c r="G991" s="15">
        <f t="shared" si="33"/>
        <v>1105.5</v>
      </c>
      <c r="H991" s="15">
        <f t="shared" si="32"/>
        <v>1105.5</v>
      </c>
    </row>
    <row r="992" spans="1:8" s="8" customFormat="1" ht="21.75" customHeight="1" x14ac:dyDescent="0.25">
      <c r="A992" s="12" t="s">
        <v>913</v>
      </c>
      <c r="B992" s="41">
        <v>1128090</v>
      </c>
      <c r="C992" s="123" t="s">
        <v>1065</v>
      </c>
      <c r="D992" s="12" t="s">
        <v>1156</v>
      </c>
      <c r="E992" s="62">
        <v>9</v>
      </c>
      <c r="F992" s="103">
        <v>1102</v>
      </c>
      <c r="G992" s="15">
        <f t="shared" si="33"/>
        <v>551</v>
      </c>
      <c r="H992" s="15">
        <f t="shared" si="32"/>
        <v>551</v>
      </c>
    </row>
    <row r="993" spans="1:8" s="8" customFormat="1" ht="12.75" customHeight="1" x14ac:dyDescent="0.25">
      <c r="A993" s="12" t="s">
        <v>914</v>
      </c>
      <c r="B993" s="41">
        <v>1128227</v>
      </c>
      <c r="C993" s="123" t="s">
        <v>2507</v>
      </c>
      <c r="D993" s="12" t="s">
        <v>1156</v>
      </c>
      <c r="E993" s="62">
        <v>30</v>
      </c>
      <c r="F993" s="103">
        <v>900</v>
      </c>
      <c r="G993" s="15">
        <f t="shared" si="33"/>
        <v>450</v>
      </c>
      <c r="H993" s="15">
        <f t="shared" si="32"/>
        <v>450</v>
      </c>
    </row>
    <row r="994" spans="1:8" s="8" customFormat="1" ht="15" customHeight="1" x14ac:dyDescent="0.25">
      <c r="A994" s="12" t="s">
        <v>915</v>
      </c>
      <c r="B994" s="41">
        <v>1128219</v>
      </c>
      <c r="C994" s="123" t="s">
        <v>2495</v>
      </c>
      <c r="D994" s="12" t="s">
        <v>1156</v>
      </c>
      <c r="E994" s="62">
        <v>8</v>
      </c>
      <c r="F994" s="103">
        <v>72</v>
      </c>
      <c r="G994" s="15">
        <f t="shared" si="33"/>
        <v>36</v>
      </c>
      <c r="H994" s="15">
        <f t="shared" si="32"/>
        <v>36</v>
      </c>
    </row>
    <row r="995" spans="1:8" s="8" customFormat="1" ht="12.75" customHeight="1" x14ac:dyDescent="0.25">
      <c r="A995" s="12" t="s">
        <v>916</v>
      </c>
      <c r="B995" s="41">
        <v>1128221</v>
      </c>
      <c r="C995" s="123" t="s">
        <v>2495</v>
      </c>
      <c r="D995" s="12" t="s">
        <v>1061</v>
      </c>
      <c r="E995" s="62">
        <v>10</v>
      </c>
      <c r="F995" s="103">
        <v>96</v>
      </c>
      <c r="G995" s="15">
        <f t="shared" si="33"/>
        <v>48</v>
      </c>
      <c r="H995" s="15">
        <f t="shared" si="32"/>
        <v>48</v>
      </c>
    </row>
    <row r="996" spans="1:8" s="8" customFormat="1" ht="14.25" customHeight="1" x14ac:dyDescent="0.25">
      <c r="A996" s="12" t="s">
        <v>917</v>
      </c>
      <c r="B996" s="41">
        <v>1128084</v>
      </c>
      <c r="C996" s="123" t="s">
        <v>2194</v>
      </c>
      <c r="D996" s="12" t="s">
        <v>1156</v>
      </c>
      <c r="E996" s="62">
        <v>3</v>
      </c>
      <c r="F996" s="103">
        <v>9</v>
      </c>
      <c r="G996" s="15">
        <f t="shared" si="33"/>
        <v>4.5</v>
      </c>
      <c r="H996" s="15">
        <f t="shared" si="32"/>
        <v>4.5</v>
      </c>
    </row>
    <row r="997" spans="1:8" s="8" customFormat="1" ht="13.5" customHeight="1" x14ac:dyDescent="0.25">
      <c r="A997" s="12" t="s">
        <v>918</v>
      </c>
      <c r="B997" s="41">
        <v>1128074</v>
      </c>
      <c r="C997" s="48" t="s">
        <v>1064</v>
      </c>
      <c r="D997" s="12" t="s">
        <v>1061</v>
      </c>
      <c r="E997" s="62">
        <v>35</v>
      </c>
      <c r="F997" s="103">
        <v>350</v>
      </c>
      <c r="G997" s="15">
        <f t="shared" si="33"/>
        <v>175</v>
      </c>
      <c r="H997" s="15">
        <f t="shared" si="32"/>
        <v>175</v>
      </c>
    </row>
    <row r="998" spans="1:8" s="8" customFormat="1" ht="13.5" customHeight="1" x14ac:dyDescent="0.25">
      <c r="A998" s="12" t="s">
        <v>919</v>
      </c>
      <c r="B998" s="41">
        <v>1128075</v>
      </c>
      <c r="C998" s="123" t="s">
        <v>1065</v>
      </c>
      <c r="D998" s="12" t="s">
        <v>1156</v>
      </c>
      <c r="E998" s="62">
        <v>3</v>
      </c>
      <c r="F998" s="103">
        <v>157</v>
      </c>
      <c r="G998" s="15">
        <f t="shared" si="33"/>
        <v>78.5</v>
      </c>
      <c r="H998" s="15">
        <f t="shared" si="32"/>
        <v>78.5</v>
      </c>
    </row>
    <row r="999" spans="1:8" s="8" customFormat="1" ht="12.75" customHeight="1" x14ac:dyDescent="0.25">
      <c r="A999" s="12" t="s">
        <v>920</v>
      </c>
      <c r="B999" s="41">
        <v>1126977</v>
      </c>
      <c r="C999" s="123" t="s">
        <v>2508</v>
      </c>
      <c r="D999" s="12" t="s">
        <v>1156</v>
      </c>
      <c r="E999" s="62">
        <v>2</v>
      </c>
      <c r="F999" s="103">
        <v>70</v>
      </c>
      <c r="G999" s="15">
        <f t="shared" si="33"/>
        <v>35</v>
      </c>
      <c r="H999" s="15">
        <f t="shared" si="32"/>
        <v>35</v>
      </c>
    </row>
    <row r="1000" spans="1:8" s="8" customFormat="1" ht="29.25" customHeight="1" x14ac:dyDescent="0.25">
      <c r="A1000" s="12" t="s">
        <v>921</v>
      </c>
      <c r="B1000" s="55">
        <v>11271013</v>
      </c>
      <c r="C1000" s="81" t="s">
        <v>2510</v>
      </c>
      <c r="D1000" s="12" t="s">
        <v>1156</v>
      </c>
      <c r="E1000" s="62">
        <v>1</v>
      </c>
      <c r="F1000" s="103">
        <v>4742</v>
      </c>
      <c r="G1000" s="15">
        <f t="shared" si="33"/>
        <v>2371</v>
      </c>
      <c r="H1000" s="15">
        <f t="shared" si="32"/>
        <v>2371</v>
      </c>
    </row>
    <row r="1001" spans="1:8" s="8" customFormat="1" ht="18.75" customHeight="1" x14ac:dyDescent="0.25">
      <c r="A1001" s="12" t="s">
        <v>922</v>
      </c>
      <c r="B1001" s="55">
        <v>11271027</v>
      </c>
      <c r="C1001" s="81" t="s">
        <v>2509</v>
      </c>
      <c r="D1001" s="12" t="s">
        <v>1156</v>
      </c>
      <c r="E1001" s="62">
        <v>1</v>
      </c>
      <c r="F1001" s="103">
        <v>190</v>
      </c>
      <c r="G1001" s="15">
        <f t="shared" si="33"/>
        <v>95</v>
      </c>
      <c r="H1001" s="15">
        <f t="shared" si="32"/>
        <v>95</v>
      </c>
    </row>
    <row r="1002" spans="1:8" s="8" customFormat="1" ht="13.5" customHeight="1" x14ac:dyDescent="0.25">
      <c r="A1002" s="12" t="s">
        <v>923</v>
      </c>
      <c r="B1002" s="41">
        <v>1128060</v>
      </c>
      <c r="C1002" s="67" t="s">
        <v>2331</v>
      </c>
      <c r="D1002" s="12" t="s">
        <v>1156</v>
      </c>
      <c r="E1002" s="62">
        <v>6</v>
      </c>
      <c r="F1002" s="103">
        <v>54</v>
      </c>
      <c r="G1002" s="15">
        <f t="shared" si="33"/>
        <v>27</v>
      </c>
      <c r="H1002" s="15">
        <f t="shared" si="32"/>
        <v>27</v>
      </c>
    </row>
    <row r="1003" spans="1:8" s="8" customFormat="1" ht="15" customHeight="1" x14ac:dyDescent="0.25">
      <c r="A1003" s="12" t="s">
        <v>924</v>
      </c>
      <c r="B1003" s="41">
        <v>1128086</v>
      </c>
      <c r="C1003" s="123" t="s">
        <v>2511</v>
      </c>
      <c r="D1003" s="12" t="s">
        <v>1156</v>
      </c>
      <c r="E1003" s="62">
        <v>3</v>
      </c>
      <c r="F1003" s="103">
        <v>75</v>
      </c>
      <c r="G1003" s="15">
        <f t="shared" si="33"/>
        <v>37.5</v>
      </c>
      <c r="H1003" s="15">
        <f t="shared" si="32"/>
        <v>37.5</v>
      </c>
    </row>
    <row r="1004" spans="1:8" s="8" customFormat="1" ht="12.75" customHeight="1" x14ac:dyDescent="0.25">
      <c r="A1004" s="12" t="s">
        <v>925</v>
      </c>
      <c r="B1004" s="41">
        <v>1127192</v>
      </c>
      <c r="C1004" s="107" t="s">
        <v>2512</v>
      </c>
      <c r="D1004" s="12" t="s">
        <v>1061</v>
      </c>
      <c r="E1004" s="62">
        <v>1</v>
      </c>
      <c r="F1004" s="103">
        <v>3199</v>
      </c>
      <c r="G1004" s="15">
        <f t="shared" si="33"/>
        <v>1599.5</v>
      </c>
      <c r="H1004" s="15">
        <f t="shared" si="32"/>
        <v>1599.5</v>
      </c>
    </row>
    <row r="1005" spans="1:8" s="8" customFormat="1" ht="13.5" customHeight="1" x14ac:dyDescent="0.25">
      <c r="A1005" s="12" t="s">
        <v>926</v>
      </c>
      <c r="B1005" s="41">
        <v>1128071</v>
      </c>
      <c r="C1005" s="123" t="s">
        <v>2332</v>
      </c>
      <c r="D1005" s="12" t="s">
        <v>1156</v>
      </c>
      <c r="E1005" s="62">
        <v>10</v>
      </c>
      <c r="F1005" s="103">
        <v>1270</v>
      </c>
      <c r="G1005" s="15">
        <f t="shared" si="33"/>
        <v>635</v>
      </c>
      <c r="H1005" s="15">
        <f t="shared" si="32"/>
        <v>635</v>
      </c>
    </row>
    <row r="1006" spans="1:8" s="8" customFormat="1" ht="14.25" customHeight="1" x14ac:dyDescent="0.25">
      <c r="A1006" s="12" t="s">
        <v>927</v>
      </c>
      <c r="B1006" s="41">
        <v>1128079</v>
      </c>
      <c r="C1006" s="123" t="s">
        <v>2333</v>
      </c>
      <c r="D1006" s="12" t="s">
        <v>1156</v>
      </c>
      <c r="E1006" s="62">
        <v>2</v>
      </c>
      <c r="F1006" s="103">
        <v>120</v>
      </c>
      <c r="G1006" s="15">
        <f t="shared" si="33"/>
        <v>60</v>
      </c>
      <c r="H1006" s="15">
        <f t="shared" si="32"/>
        <v>60</v>
      </c>
    </row>
    <row r="1007" spans="1:8" s="8" customFormat="1" ht="12.75" customHeight="1" x14ac:dyDescent="0.25">
      <c r="A1007" s="12" t="s">
        <v>928</v>
      </c>
      <c r="B1007" s="41">
        <v>1127240</v>
      </c>
      <c r="C1007" s="107" t="s">
        <v>2513</v>
      </c>
      <c r="D1007" s="12" t="s">
        <v>1156</v>
      </c>
      <c r="E1007" s="62">
        <v>2</v>
      </c>
      <c r="F1007" s="103">
        <v>140</v>
      </c>
      <c r="G1007" s="15">
        <f t="shared" si="33"/>
        <v>70</v>
      </c>
      <c r="H1007" s="15">
        <f t="shared" si="32"/>
        <v>70</v>
      </c>
    </row>
    <row r="1008" spans="1:8" s="8" customFormat="1" ht="13.5" customHeight="1" x14ac:dyDescent="0.25">
      <c r="A1008" s="12" t="s">
        <v>929</v>
      </c>
      <c r="B1008" s="41">
        <v>1127249</v>
      </c>
      <c r="C1008" s="107" t="s">
        <v>2514</v>
      </c>
      <c r="D1008" s="12" t="s">
        <v>1156</v>
      </c>
      <c r="E1008" s="62">
        <v>1</v>
      </c>
      <c r="F1008" s="103">
        <v>695</v>
      </c>
      <c r="G1008" s="15">
        <f t="shared" si="33"/>
        <v>347.5</v>
      </c>
      <c r="H1008" s="15">
        <f t="shared" si="32"/>
        <v>347.5</v>
      </c>
    </row>
    <row r="1009" spans="1:8" s="8" customFormat="1" ht="15.75" customHeight="1" x14ac:dyDescent="0.25">
      <c r="A1009" s="12" t="s">
        <v>930</v>
      </c>
      <c r="B1009" s="41">
        <v>1127248</v>
      </c>
      <c r="C1009" s="107" t="s">
        <v>2515</v>
      </c>
      <c r="D1009" s="12" t="s">
        <v>1156</v>
      </c>
      <c r="E1009" s="62">
        <v>1</v>
      </c>
      <c r="F1009" s="103">
        <v>695</v>
      </c>
      <c r="G1009" s="15">
        <f t="shared" si="33"/>
        <v>347.5</v>
      </c>
      <c r="H1009" s="15">
        <f t="shared" si="32"/>
        <v>347.5</v>
      </c>
    </row>
    <row r="1010" spans="1:8" s="8" customFormat="1" ht="13.5" customHeight="1" x14ac:dyDescent="0.25">
      <c r="A1010" s="12" t="s">
        <v>931</v>
      </c>
      <c r="B1010" s="41" t="s">
        <v>2368</v>
      </c>
      <c r="C1010" s="126" t="s">
        <v>2334</v>
      </c>
      <c r="D1010" s="12" t="s">
        <v>1156</v>
      </c>
      <c r="E1010" s="62">
        <v>1</v>
      </c>
      <c r="F1010" s="103">
        <v>275</v>
      </c>
      <c r="G1010" s="15">
        <f t="shared" si="33"/>
        <v>137.5</v>
      </c>
      <c r="H1010" s="15">
        <f t="shared" si="32"/>
        <v>137.5</v>
      </c>
    </row>
    <row r="1011" spans="1:8" s="8" customFormat="1" ht="15.75" customHeight="1" x14ac:dyDescent="0.25">
      <c r="A1011" s="12" t="s">
        <v>932</v>
      </c>
      <c r="B1011" s="41">
        <v>1126967</v>
      </c>
      <c r="C1011" s="126" t="s">
        <v>2415</v>
      </c>
      <c r="D1011" s="12" t="s">
        <v>1156</v>
      </c>
      <c r="E1011" s="62">
        <v>1</v>
      </c>
      <c r="F1011" s="103">
        <v>538</v>
      </c>
      <c r="G1011" s="15">
        <f t="shared" si="33"/>
        <v>269</v>
      </c>
      <c r="H1011" s="15">
        <f t="shared" si="32"/>
        <v>269</v>
      </c>
    </row>
    <row r="1012" spans="1:8" s="8" customFormat="1" ht="15" customHeight="1" x14ac:dyDescent="0.25">
      <c r="A1012" s="12" t="s">
        <v>933</v>
      </c>
      <c r="B1012" s="41" t="s">
        <v>2369</v>
      </c>
      <c r="C1012" s="126" t="s">
        <v>2335</v>
      </c>
      <c r="D1012" s="12" t="s">
        <v>1156</v>
      </c>
      <c r="E1012" s="62">
        <v>1</v>
      </c>
      <c r="F1012" s="103">
        <v>275</v>
      </c>
      <c r="G1012" s="15">
        <f t="shared" si="33"/>
        <v>137.5</v>
      </c>
      <c r="H1012" s="15">
        <f t="shared" si="32"/>
        <v>137.5</v>
      </c>
    </row>
    <row r="1013" spans="1:8" s="8" customFormat="1" ht="14.25" customHeight="1" x14ac:dyDescent="0.25">
      <c r="A1013" s="12" t="s">
        <v>934</v>
      </c>
      <c r="B1013" s="41">
        <v>1123610040</v>
      </c>
      <c r="C1013" s="107" t="s">
        <v>2336</v>
      </c>
      <c r="D1013" s="12" t="s">
        <v>1156</v>
      </c>
      <c r="E1013" s="62">
        <v>1</v>
      </c>
      <c r="F1013" s="103">
        <v>1299.99</v>
      </c>
      <c r="G1013" s="15">
        <f t="shared" si="33"/>
        <v>649.995</v>
      </c>
      <c r="H1013" s="15">
        <f t="shared" si="32"/>
        <v>649.995</v>
      </c>
    </row>
    <row r="1014" spans="1:8" s="8" customFormat="1" ht="14.25" customHeight="1" x14ac:dyDescent="0.25">
      <c r="A1014" s="12" t="s">
        <v>935</v>
      </c>
      <c r="B1014" s="41" t="s">
        <v>2370</v>
      </c>
      <c r="C1014" s="107" t="s">
        <v>2336</v>
      </c>
      <c r="D1014" s="12" t="s">
        <v>1156</v>
      </c>
      <c r="E1014" s="37">
        <v>2</v>
      </c>
      <c r="F1014" s="37">
        <v>2599.9899999999998</v>
      </c>
      <c r="G1014" s="15">
        <f t="shared" si="33"/>
        <v>1299.9949999999999</v>
      </c>
      <c r="H1014" s="15">
        <f t="shared" si="32"/>
        <v>1299.9949999999999</v>
      </c>
    </row>
    <row r="1015" spans="1:8" s="8" customFormat="1" ht="12.75" customHeight="1" x14ac:dyDescent="0.25">
      <c r="A1015" s="12" t="s">
        <v>936</v>
      </c>
      <c r="B1015" s="41">
        <v>1126177</v>
      </c>
      <c r="C1015" s="107" t="s">
        <v>2337</v>
      </c>
      <c r="D1015" s="12" t="s">
        <v>1156</v>
      </c>
      <c r="E1015" s="62">
        <v>1</v>
      </c>
      <c r="F1015" s="103">
        <v>5</v>
      </c>
      <c r="G1015" s="15">
        <f t="shared" si="33"/>
        <v>2.5</v>
      </c>
      <c r="H1015" s="15">
        <f t="shared" si="32"/>
        <v>2.5</v>
      </c>
    </row>
    <row r="1016" spans="1:8" s="8" customFormat="1" ht="15" customHeight="1" x14ac:dyDescent="0.25">
      <c r="A1016" s="12" t="s">
        <v>937</v>
      </c>
      <c r="B1016" s="41">
        <v>1124896</v>
      </c>
      <c r="C1016" s="126" t="s">
        <v>2338</v>
      </c>
      <c r="D1016" s="12" t="s">
        <v>1156</v>
      </c>
      <c r="E1016" s="62">
        <v>1</v>
      </c>
      <c r="F1016" s="103">
        <v>200</v>
      </c>
      <c r="G1016" s="15">
        <f t="shared" si="33"/>
        <v>100</v>
      </c>
      <c r="H1016" s="15">
        <f t="shared" si="32"/>
        <v>100</v>
      </c>
    </row>
    <row r="1017" spans="1:8" s="8" customFormat="1" ht="13.5" customHeight="1" x14ac:dyDescent="0.25">
      <c r="A1017" s="12" t="s">
        <v>938</v>
      </c>
      <c r="B1017" s="41">
        <v>1127257</v>
      </c>
      <c r="C1017" s="107" t="s">
        <v>2339</v>
      </c>
      <c r="D1017" s="12" t="s">
        <v>1156</v>
      </c>
      <c r="E1017" s="62">
        <v>1</v>
      </c>
      <c r="F1017" s="103">
        <v>400</v>
      </c>
      <c r="G1017" s="15">
        <f t="shared" si="33"/>
        <v>200</v>
      </c>
      <c r="H1017" s="15">
        <f t="shared" si="32"/>
        <v>200</v>
      </c>
    </row>
    <row r="1018" spans="1:8" s="8" customFormat="1" ht="15" customHeight="1" x14ac:dyDescent="0.25">
      <c r="A1018" s="12" t="s">
        <v>939</v>
      </c>
      <c r="B1018" s="41">
        <v>1126162</v>
      </c>
      <c r="C1018" s="107" t="s">
        <v>2516</v>
      </c>
      <c r="D1018" s="12" t="s">
        <v>1156</v>
      </c>
      <c r="E1018" s="62">
        <v>1</v>
      </c>
      <c r="F1018" s="103">
        <v>395</v>
      </c>
      <c r="G1018" s="15">
        <f t="shared" si="33"/>
        <v>197.5</v>
      </c>
      <c r="H1018" s="15">
        <f t="shared" si="32"/>
        <v>197.5</v>
      </c>
    </row>
    <row r="1019" spans="1:8" s="8" customFormat="1" ht="15" customHeight="1" x14ac:dyDescent="0.25">
      <c r="A1019" s="12" t="s">
        <v>940</v>
      </c>
      <c r="B1019" s="41">
        <v>1127250</v>
      </c>
      <c r="C1019" s="107" t="s">
        <v>2340</v>
      </c>
      <c r="D1019" s="12" t="s">
        <v>1061</v>
      </c>
      <c r="E1019" s="62">
        <v>1</v>
      </c>
      <c r="F1019" s="103">
        <v>990</v>
      </c>
      <c r="G1019" s="15">
        <f t="shared" si="33"/>
        <v>495</v>
      </c>
      <c r="H1019" s="15">
        <f t="shared" ref="H1019:H1082" si="34">F1019-G1019</f>
        <v>495</v>
      </c>
    </row>
    <row r="1020" spans="1:8" s="8" customFormat="1" ht="12.75" customHeight="1" x14ac:dyDescent="0.25">
      <c r="A1020" s="12" t="s">
        <v>941</v>
      </c>
      <c r="B1020" s="41">
        <v>1124233</v>
      </c>
      <c r="C1020" s="107" t="s">
        <v>2517</v>
      </c>
      <c r="D1020" s="12" t="s">
        <v>1156</v>
      </c>
      <c r="E1020" s="62">
        <v>1</v>
      </c>
      <c r="F1020" s="103">
        <v>715</v>
      </c>
      <c r="G1020" s="15">
        <f t="shared" si="33"/>
        <v>357.5</v>
      </c>
      <c r="H1020" s="15">
        <f t="shared" si="34"/>
        <v>357.5</v>
      </c>
    </row>
    <row r="1021" spans="1:8" s="8" customFormat="1" ht="15" customHeight="1" x14ac:dyDescent="0.25">
      <c r="A1021" s="12" t="s">
        <v>942</v>
      </c>
      <c r="B1021" s="41">
        <v>1127206</v>
      </c>
      <c r="C1021" s="107" t="s">
        <v>715</v>
      </c>
      <c r="D1021" s="12" t="s">
        <v>1156</v>
      </c>
      <c r="E1021" s="62">
        <v>2</v>
      </c>
      <c r="F1021" s="103">
        <v>17.329999999999998</v>
      </c>
      <c r="G1021" s="15">
        <f t="shared" si="33"/>
        <v>8.6649999999999991</v>
      </c>
      <c r="H1021" s="15">
        <f t="shared" si="34"/>
        <v>8.6649999999999991</v>
      </c>
    </row>
    <row r="1022" spans="1:8" s="8" customFormat="1" ht="14.25" customHeight="1" x14ac:dyDescent="0.25">
      <c r="A1022" s="12" t="s">
        <v>943</v>
      </c>
      <c r="B1022" s="41">
        <v>1126251</v>
      </c>
      <c r="C1022" s="107" t="s">
        <v>2341</v>
      </c>
      <c r="D1022" s="12" t="s">
        <v>1156</v>
      </c>
      <c r="E1022" s="62">
        <v>1</v>
      </c>
      <c r="F1022" s="103">
        <v>100</v>
      </c>
      <c r="G1022" s="15">
        <f t="shared" si="33"/>
        <v>50</v>
      </c>
      <c r="H1022" s="15">
        <f t="shared" si="34"/>
        <v>50</v>
      </c>
    </row>
    <row r="1023" spans="1:8" s="8" customFormat="1" ht="12.75" customHeight="1" x14ac:dyDescent="0.25">
      <c r="A1023" s="12" t="s">
        <v>944</v>
      </c>
      <c r="B1023" s="41">
        <v>1126252</v>
      </c>
      <c r="C1023" s="107" t="s">
        <v>2341</v>
      </c>
      <c r="D1023" s="12" t="s">
        <v>1156</v>
      </c>
      <c r="E1023" s="62">
        <v>2</v>
      </c>
      <c r="F1023" s="103">
        <v>105</v>
      </c>
      <c r="G1023" s="15">
        <f t="shared" si="33"/>
        <v>52.5</v>
      </c>
      <c r="H1023" s="15">
        <f t="shared" si="34"/>
        <v>52.5</v>
      </c>
    </row>
    <row r="1024" spans="1:8" s="8" customFormat="1" ht="14.25" customHeight="1" x14ac:dyDescent="0.25">
      <c r="A1024" s="12" t="s">
        <v>945</v>
      </c>
      <c r="B1024" s="41">
        <v>1126179</v>
      </c>
      <c r="C1024" s="107" t="s">
        <v>2342</v>
      </c>
      <c r="D1024" s="12" t="s">
        <v>1061</v>
      </c>
      <c r="E1024" s="62">
        <v>27</v>
      </c>
      <c r="F1024" s="103">
        <v>944</v>
      </c>
      <c r="G1024" s="15">
        <f t="shared" si="33"/>
        <v>472</v>
      </c>
      <c r="H1024" s="15">
        <f t="shared" si="34"/>
        <v>472</v>
      </c>
    </row>
    <row r="1025" spans="1:8" s="8" customFormat="1" ht="19.5" customHeight="1" x14ac:dyDescent="0.25">
      <c r="A1025" s="12" t="s">
        <v>946</v>
      </c>
      <c r="B1025" s="41">
        <v>1126204</v>
      </c>
      <c r="C1025" s="81" t="s">
        <v>2518</v>
      </c>
      <c r="D1025" s="12" t="s">
        <v>1156</v>
      </c>
      <c r="E1025" s="62">
        <v>10</v>
      </c>
      <c r="F1025" s="103">
        <v>117.5</v>
      </c>
      <c r="G1025" s="15">
        <f t="shared" si="33"/>
        <v>58.75</v>
      </c>
      <c r="H1025" s="15">
        <f t="shared" si="34"/>
        <v>58.75</v>
      </c>
    </row>
    <row r="1026" spans="1:8" s="8" customFormat="1" ht="18.75" customHeight="1" x14ac:dyDescent="0.25">
      <c r="A1026" s="12" t="s">
        <v>947</v>
      </c>
      <c r="B1026" s="41" t="s">
        <v>2371</v>
      </c>
      <c r="C1026" s="107" t="s">
        <v>2170</v>
      </c>
      <c r="D1026" s="12" t="s">
        <v>1156</v>
      </c>
      <c r="E1026" s="62">
        <v>1</v>
      </c>
      <c r="F1026" s="103">
        <v>27</v>
      </c>
      <c r="G1026" s="15">
        <f t="shared" si="33"/>
        <v>13.5</v>
      </c>
      <c r="H1026" s="15">
        <f t="shared" si="34"/>
        <v>13.5</v>
      </c>
    </row>
    <row r="1027" spans="1:8" s="8" customFormat="1" ht="12" customHeight="1" x14ac:dyDescent="0.25">
      <c r="A1027" s="12" t="s">
        <v>948</v>
      </c>
      <c r="B1027" s="41">
        <v>1126199</v>
      </c>
      <c r="C1027" s="107" t="s">
        <v>2343</v>
      </c>
      <c r="D1027" s="12" t="s">
        <v>1156</v>
      </c>
      <c r="E1027" s="62">
        <v>1</v>
      </c>
      <c r="F1027" s="103">
        <v>27</v>
      </c>
      <c r="G1027" s="15">
        <f t="shared" si="33"/>
        <v>13.5</v>
      </c>
      <c r="H1027" s="15">
        <f t="shared" si="34"/>
        <v>13.5</v>
      </c>
    </row>
    <row r="1028" spans="1:8" s="8" customFormat="1" ht="15.75" customHeight="1" x14ac:dyDescent="0.25">
      <c r="A1028" s="12" t="s">
        <v>949</v>
      </c>
      <c r="B1028" s="41">
        <v>1127961</v>
      </c>
      <c r="C1028" s="107" t="s">
        <v>2519</v>
      </c>
      <c r="D1028" s="12" t="s">
        <v>1156</v>
      </c>
      <c r="E1028" s="62">
        <v>1</v>
      </c>
      <c r="F1028" s="103">
        <v>330.9</v>
      </c>
      <c r="G1028" s="15">
        <f t="shared" si="33"/>
        <v>165.45</v>
      </c>
      <c r="H1028" s="15">
        <f t="shared" si="34"/>
        <v>165.45</v>
      </c>
    </row>
    <row r="1029" spans="1:8" s="8" customFormat="1" ht="15.75" customHeight="1" x14ac:dyDescent="0.25">
      <c r="A1029" s="12" t="s">
        <v>950</v>
      </c>
      <c r="B1029" s="41">
        <v>1127218</v>
      </c>
      <c r="C1029" s="107" t="s">
        <v>1154</v>
      </c>
      <c r="D1029" s="12" t="s">
        <v>1156</v>
      </c>
      <c r="E1029" s="62">
        <v>1</v>
      </c>
      <c r="F1029" s="103">
        <v>48</v>
      </c>
      <c r="G1029" s="15">
        <f t="shared" si="33"/>
        <v>24</v>
      </c>
      <c r="H1029" s="15">
        <f t="shared" si="34"/>
        <v>24</v>
      </c>
    </row>
    <row r="1030" spans="1:8" s="8" customFormat="1" ht="15" customHeight="1" x14ac:dyDescent="0.25">
      <c r="A1030" s="12" t="s">
        <v>951</v>
      </c>
      <c r="B1030" s="41">
        <v>1126219</v>
      </c>
      <c r="C1030" s="107" t="s">
        <v>2520</v>
      </c>
      <c r="D1030" s="12" t="s">
        <v>1156</v>
      </c>
      <c r="E1030" s="62">
        <v>4</v>
      </c>
      <c r="F1030" s="103">
        <v>234</v>
      </c>
      <c r="G1030" s="15">
        <f t="shared" si="33"/>
        <v>117</v>
      </c>
      <c r="H1030" s="15">
        <f t="shared" si="34"/>
        <v>117</v>
      </c>
    </row>
    <row r="1031" spans="1:8" s="8" customFormat="1" ht="12.75" customHeight="1" x14ac:dyDescent="0.25">
      <c r="A1031" s="12" t="s">
        <v>952</v>
      </c>
      <c r="B1031" s="41">
        <v>1126231</v>
      </c>
      <c r="C1031" s="107" t="s">
        <v>2344</v>
      </c>
      <c r="D1031" s="12" t="s">
        <v>1156</v>
      </c>
      <c r="E1031" s="62">
        <v>1</v>
      </c>
      <c r="F1031" s="103">
        <v>6</v>
      </c>
      <c r="G1031" s="15">
        <f t="shared" si="33"/>
        <v>3</v>
      </c>
      <c r="H1031" s="15">
        <f t="shared" si="34"/>
        <v>3</v>
      </c>
    </row>
    <row r="1032" spans="1:8" s="8" customFormat="1" ht="14.25" customHeight="1" x14ac:dyDescent="0.25">
      <c r="A1032" s="12" t="s">
        <v>953</v>
      </c>
      <c r="B1032" s="41">
        <v>1126185</v>
      </c>
      <c r="C1032" s="107" t="s">
        <v>2521</v>
      </c>
      <c r="D1032" s="12" t="s">
        <v>1156</v>
      </c>
      <c r="E1032" s="62">
        <v>1</v>
      </c>
      <c r="F1032" s="103">
        <v>190</v>
      </c>
      <c r="G1032" s="15">
        <f t="shared" si="33"/>
        <v>95</v>
      </c>
      <c r="H1032" s="15">
        <f t="shared" si="34"/>
        <v>95</v>
      </c>
    </row>
    <row r="1033" spans="1:8" s="8" customFormat="1" ht="14.25" customHeight="1" x14ac:dyDescent="0.25">
      <c r="A1033" s="12" t="s">
        <v>954</v>
      </c>
      <c r="B1033" s="41">
        <v>1126186</v>
      </c>
      <c r="C1033" s="107" t="s">
        <v>2521</v>
      </c>
      <c r="D1033" s="12" t="s">
        <v>1156</v>
      </c>
      <c r="E1033" s="62">
        <v>1</v>
      </c>
      <c r="F1033" s="103">
        <v>190</v>
      </c>
      <c r="G1033" s="15">
        <f t="shared" si="33"/>
        <v>95</v>
      </c>
      <c r="H1033" s="15">
        <f t="shared" si="34"/>
        <v>95</v>
      </c>
    </row>
    <row r="1034" spans="1:8" s="8" customFormat="1" ht="12.75" customHeight="1" x14ac:dyDescent="0.25">
      <c r="A1034" s="12" t="s">
        <v>955</v>
      </c>
      <c r="B1034" s="41">
        <v>1126090</v>
      </c>
      <c r="C1034" s="107" t="s">
        <v>2345</v>
      </c>
      <c r="D1034" s="12" t="s">
        <v>1156</v>
      </c>
      <c r="E1034" s="62">
        <v>1</v>
      </c>
      <c r="F1034" s="103">
        <v>6</v>
      </c>
      <c r="G1034" s="15">
        <f t="shared" si="33"/>
        <v>3</v>
      </c>
      <c r="H1034" s="15">
        <f t="shared" si="34"/>
        <v>3</v>
      </c>
    </row>
    <row r="1035" spans="1:8" s="8" customFormat="1" ht="15.75" customHeight="1" x14ac:dyDescent="0.25">
      <c r="A1035" s="12" t="s">
        <v>956</v>
      </c>
      <c r="B1035" s="41">
        <v>1123225</v>
      </c>
      <c r="C1035" s="107" t="s">
        <v>713</v>
      </c>
      <c r="D1035" s="12" t="s">
        <v>1156</v>
      </c>
      <c r="E1035" s="62">
        <v>1</v>
      </c>
      <c r="F1035" s="103">
        <v>40</v>
      </c>
      <c r="G1035" s="15">
        <f t="shared" si="33"/>
        <v>20</v>
      </c>
      <c r="H1035" s="15">
        <f t="shared" si="34"/>
        <v>20</v>
      </c>
    </row>
    <row r="1036" spans="1:8" s="8" customFormat="1" ht="14.25" customHeight="1" x14ac:dyDescent="0.25">
      <c r="A1036" s="12" t="s">
        <v>957</v>
      </c>
      <c r="B1036" s="41">
        <v>1127258</v>
      </c>
      <c r="C1036" s="107" t="s">
        <v>2397</v>
      </c>
      <c r="D1036" s="12" t="s">
        <v>1156</v>
      </c>
      <c r="E1036" s="62">
        <v>1</v>
      </c>
      <c r="F1036" s="103">
        <v>500</v>
      </c>
      <c r="G1036" s="15">
        <f t="shared" si="33"/>
        <v>250</v>
      </c>
      <c r="H1036" s="15">
        <f t="shared" si="34"/>
        <v>250</v>
      </c>
    </row>
    <row r="1037" spans="1:8" s="8" customFormat="1" ht="15.75" customHeight="1" x14ac:dyDescent="0.25">
      <c r="A1037" s="12" t="s">
        <v>958</v>
      </c>
      <c r="B1037" s="41">
        <v>1127926</v>
      </c>
      <c r="C1037" s="107" t="s">
        <v>2522</v>
      </c>
      <c r="D1037" s="12" t="s">
        <v>1156</v>
      </c>
      <c r="E1037" s="62">
        <v>1</v>
      </c>
      <c r="F1037" s="103">
        <v>783</v>
      </c>
      <c r="G1037" s="15">
        <f t="shared" si="33"/>
        <v>391.5</v>
      </c>
      <c r="H1037" s="15">
        <f t="shared" si="34"/>
        <v>391.5</v>
      </c>
    </row>
    <row r="1038" spans="1:8" s="8" customFormat="1" ht="15.75" customHeight="1" x14ac:dyDescent="0.25">
      <c r="A1038" s="12" t="s">
        <v>959</v>
      </c>
      <c r="B1038" s="41">
        <v>1127202</v>
      </c>
      <c r="C1038" s="107" t="s">
        <v>2523</v>
      </c>
      <c r="D1038" s="12" t="s">
        <v>1156</v>
      </c>
      <c r="E1038" s="62">
        <v>1</v>
      </c>
      <c r="F1038" s="103">
        <v>306</v>
      </c>
      <c r="G1038" s="15">
        <f t="shared" si="33"/>
        <v>153</v>
      </c>
      <c r="H1038" s="15">
        <f t="shared" si="34"/>
        <v>153</v>
      </c>
    </row>
    <row r="1039" spans="1:8" s="8" customFormat="1" ht="14.25" customHeight="1" x14ac:dyDescent="0.25">
      <c r="A1039" s="12" t="s">
        <v>960</v>
      </c>
      <c r="B1039" s="41">
        <v>1127232</v>
      </c>
      <c r="C1039" s="107" t="s">
        <v>2524</v>
      </c>
      <c r="D1039" s="12" t="s">
        <v>1156</v>
      </c>
      <c r="E1039" s="62">
        <v>2</v>
      </c>
      <c r="F1039" s="103">
        <v>140</v>
      </c>
      <c r="G1039" s="15">
        <f t="shared" si="33"/>
        <v>70</v>
      </c>
      <c r="H1039" s="15">
        <f t="shared" si="34"/>
        <v>70</v>
      </c>
    </row>
    <row r="1040" spans="1:8" s="8" customFormat="1" ht="16.5" customHeight="1" x14ac:dyDescent="0.25">
      <c r="A1040" s="12" t="s">
        <v>961</v>
      </c>
      <c r="B1040" s="41">
        <v>1126189</v>
      </c>
      <c r="C1040" s="107" t="s">
        <v>2346</v>
      </c>
      <c r="D1040" s="12" t="s">
        <v>1156</v>
      </c>
      <c r="E1040" s="62">
        <v>3</v>
      </c>
      <c r="F1040" s="103">
        <v>225</v>
      </c>
      <c r="G1040" s="15">
        <f t="shared" si="33"/>
        <v>112.5</v>
      </c>
      <c r="H1040" s="15">
        <f t="shared" si="34"/>
        <v>112.5</v>
      </c>
    </row>
    <row r="1041" spans="1:8" s="8" customFormat="1" ht="14.25" customHeight="1" x14ac:dyDescent="0.25">
      <c r="A1041" s="12" t="s">
        <v>962</v>
      </c>
      <c r="B1041" s="41" t="s">
        <v>2372</v>
      </c>
      <c r="C1041" s="107" t="s">
        <v>2347</v>
      </c>
      <c r="D1041" s="12" t="s">
        <v>1061</v>
      </c>
      <c r="E1041" s="62">
        <v>1</v>
      </c>
      <c r="F1041" s="103">
        <v>950</v>
      </c>
      <c r="G1041" s="15">
        <f t="shared" si="33"/>
        <v>475</v>
      </c>
      <c r="H1041" s="15">
        <f t="shared" si="34"/>
        <v>475</v>
      </c>
    </row>
    <row r="1042" spans="1:8" s="8" customFormat="1" ht="12.75" customHeight="1" x14ac:dyDescent="0.25">
      <c r="A1042" s="12" t="s">
        <v>963</v>
      </c>
      <c r="B1042" s="41">
        <v>1126212</v>
      </c>
      <c r="C1042" s="107" t="s">
        <v>2307</v>
      </c>
      <c r="D1042" s="12" t="s">
        <v>1156</v>
      </c>
      <c r="E1042" s="62">
        <v>2</v>
      </c>
      <c r="F1042" s="103">
        <v>2</v>
      </c>
      <c r="G1042" s="15">
        <f t="shared" si="33"/>
        <v>1</v>
      </c>
      <c r="H1042" s="15">
        <f t="shared" si="34"/>
        <v>1</v>
      </c>
    </row>
    <row r="1043" spans="1:8" s="8" customFormat="1" ht="14.25" customHeight="1" x14ac:dyDescent="0.25">
      <c r="A1043" s="12" t="s">
        <v>964</v>
      </c>
      <c r="B1043" s="41">
        <v>1126187</v>
      </c>
      <c r="C1043" s="107" t="s">
        <v>2049</v>
      </c>
      <c r="D1043" s="12" t="s">
        <v>1156</v>
      </c>
      <c r="E1043" s="62">
        <v>1</v>
      </c>
      <c r="F1043" s="103">
        <v>179</v>
      </c>
      <c r="G1043" s="15">
        <f t="shared" si="33"/>
        <v>89.5</v>
      </c>
      <c r="H1043" s="15">
        <f t="shared" si="34"/>
        <v>89.5</v>
      </c>
    </row>
    <row r="1044" spans="1:8" s="8" customFormat="1" ht="15" customHeight="1" x14ac:dyDescent="0.25">
      <c r="A1044" s="12" t="s">
        <v>965</v>
      </c>
      <c r="B1044" s="41">
        <v>1127832</v>
      </c>
      <c r="C1044" s="107" t="s">
        <v>2348</v>
      </c>
      <c r="D1044" s="12" t="s">
        <v>1156</v>
      </c>
      <c r="E1044" s="62">
        <v>1</v>
      </c>
      <c r="F1044" s="103">
        <v>98</v>
      </c>
      <c r="G1044" s="15">
        <f t="shared" si="33"/>
        <v>49</v>
      </c>
      <c r="H1044" s="15">
        <f t="shared" si="34"/>
        <v>49</v>
      </c>
    </row>
    <row r="1045" spans="1:8" s="8" customFormat="1" ht="14.25" customHeight="1" x14ac:dyDescent="0.25">
      <c r="A1045" s="12" t="s">
        <v>966</v>
      </c>
      <c r="B1045" s="41">
        <v>1126190</v>
      </c>
      <c r="C1045" s="107" t="s">
        <v>2525</v>
      </c>
      <c r="D1045" s="12" t="s">
        <v>1156</v>
      </c>
      <c r="E1045" s="62">
        <v>1</v>
      </c>
      <c r="F1045" s="103">
        <v>25</v>
      </c>
      <c r="G1045" s="15">
        <f t="shared" si="33"/>
        <v>12.5</v>
      </c>
      <c r="H1045" s="15">
        <f t="shared" si="34"/>
        <v>12.5</v>
      </c>
    </row>
    <row r="1046" spans="1:8" s="8" customFormat="1" ht="15" customHeight="1" x14ac:dyDescent="0.25">
      <c r="A1046" s="12" t="s">
        <v>967</v>
      </c>
      <c r="B1046" s="41">
        <v>1126195</v>
      </c>
      <c r="C1046" s="107" t="s">
        <v>2526</v>
      </c>
      <c r="D1046" s="12" t="s">
        <v>1156</v>
      </c>
      <c r="E1046" s="62">
        <v>10</v>
      </c>
      <c r="F1046" s="103">
        <v>50</v>
      </c>
      <c r="G1046" s="15">
        <f t="shared" si="33"/>
        <v>25</v>
      </c>
      <c r="H1046" s="15">
        <f t="shared" si="34"/>
        <v>25</v>
      </c>
    </row>
    <row r="1047" spans="1:8" s="8" customFormat="1" ht="16.5" customHeight="1" x14ac:dyDescent="0.25">
      <c r="A1047" s="12" t="s">
        <v>968</v>
      </c>
      <c r="B1047" s="41">
        <v>11269186</v>
      </c>
      <c r="C1047" s="107" t="s">
        <v>2527</v>
      </c>
      <c r="D1047" s="12" t="s">
        <v>1156</v>
      </c>
      <c r="E1047" s="62">
        <v>1</v>
      </c>
      <c r="F1047" s="103">
        <v>165</v>
      </c>
      <c r="G1047" s="15">
        <f t="shared" si="33"/>
        <v>82.5</v>
      </c>
      <c r="H1047" s="15">
        <f t="shared" si="34"/>
        <v>82.5</v>
      </c>
    </row>
    <row r="1048" spans="1:8" s="8" customFormat="1" ht="14.25" customHeight="1" x14ac:dyDescent="0.25">
      <c r="A1048" s="12" t="s">
        <v>969</v>
      </c>
      <c r="B1048" s="41">
        <v>1126211</v>
      </c>
      <c r="C1048" s="107" t="s">
        <v>2041</v>
      </c>
      <c r="D1048" s="12" t="s">
        <v>1156</v>
      </c>
      <c r="E1048" s="62">
        <v>3</v>
      </c>
      <c r="F1048" s="103">
        <v>135</v>
      </c>
      <c r="G1048" s="15">
        <f t="shared" si="33"/>
        <v>67.5</v>
      </c>
      <c r="H1048" s="15">
        <f t="shared" si="34"/>
        <v>67.5</v>
      </c>
    </row>
    <row r="1049" spans="1:8" s="8" customFormat="1" ht="15.75" customHeight="1" x14ac:dyDescent="0.25">
      <c r="A1049" s="12" t="s">
        <v>970</v>
      </c>
      <c r="B1049" s="41">
        <v>1126165</v>
      </c>
      <c r="C1049" s="67" t="s">
        <v>2180</v>
      </c>
      <c r="D1049" s="12" t="s">
        <v>1156</v>
      </c>
      <c r="E1049" s="62">
        <v>1</v>
      </c>
      <c r="F1049" s="103">
        <v>55</v>
      </c>
      <c r="G1049" s="15">
        <f t="shared" si="33"/>
        <v>27.5</v>
      </c>
      <c r="H1049" s="15">
        <f t="shared" si="34"/>
        <v>27.5</v>
      </c>
    </row>
    <row r="1050" spans="1:8" s="8" customFormat="1" ht="15.75" customHeight="1" x14ac:dyDescent="0.25">
      <c r="A1050" s="12" t="s">
        <v>971</v>
      </c>
      <c r="B1050" s="41">
        <v>1126166</v>
      </c>
      <c r="C1050" s="67" t="s">
        <v>2180</v>
      </c>
      <c r="D1050" s="12" t="s">
        <v>1061</v>
      </c>
      <c r="E1050" s="62">
        <v>1</v>
      </c>
      <c r="F1050" s="103">
        <v>55</v>
      </c>
      <c r="G1050" s="15">
        <f t="shared" si="33"/>
        <v>27.5</v>
      </c>
      <c r="H1050" s="15">
        <f t="shared" si="34"/>
        <v>27.5</v>
      </c>
    </row>
    <row r="1051" spans="1:8" s="8" customFormat="1" ht="12" customHeight="1" x14ac:dyDescent="0.25">
      <c r="A1051" s="12" t="s">
        <v>972</v>
      </c>
      <c r="B1051" s="41">
        <v>1126167</v>
      </c>
      <c r="C1051" s="67" t="s">
        <v>2180</v>
      </c>
      <c r="D1051" s="12" t="s">
        <v>1156</v>
      </c>
      <c r="E1051" s="62">
        <v>1</v>
      </c>
      <c r="F1051" s="103">
        <v>55</v>
      </c>
      <c r="G1051" s="15">
        <f t="shared" ref="G1051:G1110" si="35">SUM(F1051/2)</f>
        <v>27.5</v>
      </c>
      <c r="H1051" s="15">
        <f t="shared" si="34"/>
        <v>27.5</v>
      </c>
    </row>
    <row r="1052" spans="1:8" s="8" customFormat="1" ht="21.75" customHeight="1" x14ac:dyDescent="0.25">
      <c r="A1052" s="12" t="s">
        <v>973</v>
      </c>
      <c r="B1052" s="41">
        <v>1124197</v>
      </c>
      <c r="C1052" s="107" t="s">
        <v>2246</v>
      </c>
      <c r="D1052" s="12" t="s">
        <v>1156</v>
      </c>
      <c r="E1052" s="62">
        <v>1</v>
      </c>
      <c r="F1052" s="103">
        <v>344</v>
      </c>
      <c r="G1052" s="15">
        <f t="shared" si="35"/>
        <v>172</v>
      </c>
      <c r="H1052" s="15">
        <f t="shared" si="34"/>
        <v>172</v>
      </c>
    </row>
    <row r="1053" spans="1:8" s="8" customFormat="1" ht="15" customHeight="1" x14ac:dyDescent="0.25">
      <c r="A1053" s="12" t="s">
        <v>974</v>
      </c>
      <c r="B1053" s="41">
        <v>11269185</v>
      </c>
      <c r="C1053" s="107" t="s">
        <v>2528</v>
      </c>
      <c r="D1053" s="12" t="s">
        <v>1156</v>
      </c>
      <c r="E1053" s="62">
        <v>1</v>
      </c>
      <c r="F1053" s="103">
        <v>190</v>
      </c>
      <c r="G1053" s="15">
        <f t="shared" si="35"/>
        <v>95</v>
      </c>
      <c r="H1053" s="15">
        <f t="shared" si="34"/>
        <v>95</v>
      </c>
    </row>
    <row r="1054" spans="1:8" s="8" customFormat="1" ht="15.75" customHeight="1" x14ac:dyDescent="0.25">
      <c r="A1054" s="12" t="s">
        <v>975</v>
      </c>
      <c r="B1054" s="41">
        <v>1126187</v>
      </c>
      <c r="C1054" s="107" t="s">
        <v>1057</v>
      </c>
      <c r="D1054" s="12" t="s">
        <v>1156</v>
      </c>
      <c r="E1054" s="62">
        <v>1</v>
      </c>
      <c r="F1054" s="103">
        <v>27</v>
      </c>
      <c r="G1054" s="15">
        <f t="shared" si="35"/>
        <v>13.5</v>
      </c>
      <c r="H1054" s="15">
        <f t="shared" si="34"/>
        <v>13.5</v>
      </c>
    </row>
    <row r="1055" spans="1:8" s="8" customFormat="1" ht="26.25" customHeight="1" x14ac:dyDescent="0.25">
      <c r="A1055" s="12" t="s">
        <v>976</v>
      </c>
      <c r="B1055" s="41">
        <v>1126183</v>
      </c>
      <c r="C1055" s="107" t="s">
        <v>2529</v>
      </c>
      <c r="D1055" s="12" t="s">
        <v>1156</v>
      </c>
      <c r="E1055" s="62">
        <v>1</v>
      </c>
      <c r="F1055" s="103">
        <v>142</v>
      </c>
      <c r="G1055" s="15">
        <f t="shared" si="35"/>
        <v>71</v>
      </c>
      <c r="H1055" s="15">
        <f t="shared" si="34"/>
        <v>71</v>
      </c>
    </row>
    <row r="1056" spans="1:8" s="8" customFormat="1" ht="15.75" customHeight="1" x14ac:dyDescent="0.25">
      <c r="A1056" s="12" t="s">
        <v>977</v>
      </c>
      <c r="B1056" s="41">
        <v>1126184</v>
      </c>
      <c r="C1056" s="107" t="s">
        <v>2529</v>
      </c>
      <c r="D1056" s="12" t="s">
        <v>1156</v>
      </c>
      <c r="E1056" s="62">
        <v>1</v>
      </c>
      <c r="F1056" s="103">
        <v>141</v>
      </c>
      <c r="G1056" s="15">
        <f t="shared" si="35"/>
        <v>70.5</v>
      </c>
      <c r="H1056" s="15">
        <f t="shared" si="34"/>
        <v>70.5</v>
      </c>
    </row>
    <row r="1057" spans="1:8" s="8" customFormat="1" ht="17.25" customHeight="1" x14ac:dyDescent="0.25">
      <c r="A1057" s="12" t="s">
        <v>978</v>
      </c>
      <c r="B1057" s="41">
        <v>1126187</v>
      </c>
      <c r="C1057" s="107" t="s">
        <v>2529</v>
      </c>
      <c r="D1057" s="12" t="s">
        <v>1156</v>
      </c>
      <c r="E1057" s="62">
        <v>1</v>
      </c>
      <c r="F1057" s="103">
        <v>905</v>
      </c>
      <c r="G1057" s="15">
        <f t="shared" si="35"/>
        <v>452.5</v>
      </c>
      <c r="H1057" s="15">
        <f t="shared" si="34"/>
        <v>452.5</v>
      </c>
    </row>
    <row r="1058" spans="1:8" s="8" customFormat="1" ht="17.25" customHeight="1" x14ac:dyDescent="0.25">
      <c r="A1058" s="12" t="s">
        <v>979</v>
      </c>
      <c r="B1058" s="41">
        <v>1124169</v>
      </c>
      <c r="C1058" s="107" t="s">
        <v>2530</v>
      </c>
      <c r="D1058" s="12" t="s">
        <v>1156</v>
      </c>
      <c r="E1058" s="62">
        <v>1</v>
      </c>
      <c r="F1058" s="103">
        <v>14</v>
      </c>
      <c r="G1058" s="15">
        <f t="shared" si="35"/>
        <v>7</v>
      </c>
      <c r="H1058" s="15">
        <f t="shared" si="34"/>
        <v>7</v>
      </c>
    </row>
    <row r="1059" spans="1:8" s="8" customFormat="1" ht="17.25" customHeight="1" x14ac:dyDescent="0.25">
      <c r="A1059" s="12" t="s">
        <v>980</v>
      </c>
      <c r="B1059" s="41">
        <v>11269184</v>
      </c>
      <c r="C1059" s="107" t="s">
        <v>2531</v>
      </c>
      <c r="D1059" s="12" t="s">
        <v>1156</v>
      </c>
      <c r="E1059" s="62">
        <v>1</v>
      </c>
      <c r="F1059" s="103">
        <v>210</v>
      </c>
      <c r="G1059" s="15">
        <f t="shared" si="35"/>
        <v>105</v>
      </c>
      <c r="H1059" s="15">
        <f t="shared" si="34"/>
        <v>105</v>
      </c>
    </row>
    <row r="1060" spans="1:8" s="8" customFormat="1" ht="17.25" customHeight="1" x14ac:dyDescent="0.25">
      <c r="A1060" s="12" t="s">
        <v>981</v>
      </c>
      <c r="B1060" s="41">
        <v>1126177</v>
      </c>
      <c r="C1060" s="107" t="s">
        <v>2479</v>
      </c>
      <c r="D1060" s="12" t="s">
        <v>1156</v>
      </c>
      <c r="E1060" s="62">
        <v>1</v>
      </c>
      <c r="F1060" s="103">
        <v>39</v>
      </c>
      <c r="G1060" s="15">
        <f t="shared" si="35"/>
        <v>19.5</v>
      </c>
      <c r="H1060" s="15">
        <f t="shared" si="34"/>
        <v>19.5</v>
      </c>
    </row>
    <row r="1061" spans="1:8" s="8" customFormat="1" ht="17.25" customHeight="1" x14ac:dyDescent="0.25">
      <c r="A1061" s="12" t="s">
        <v>982</v>
      </c>
      <c r="B1061" s="41">
        <v>1126178</v>
      </c>
      <c r="C1061" s="107" t="s">
        <v>2479</v>
      </c>
      <c r="D1061" s="12" t="s">
        <v>1156</v>
      </c>
      <c r="E1061" s="62">
        <v>1</v>
      </c>
      <c r="F1061" s="103">
        <v>39</v>
      </c>
      <c r="G1061" s="15">
        <f t="shared" si="35"/>
        <v>19.5</v>
      </c>
      <c r="H1061" s="15">
        <f t="shared" si="34"/>
        <v>19.5</v>
      </c>
    </row>
    <row r="1062" spans="1:8" s="8" customFormat="1" ht="17.25" customHeight="1" x14ac:dyDescent="0.25">
      <c r="A1062" s="12" t="s">
        <v>983</v>
      </c>
      <c r="B1062" s="41">
        <v>1126180</v>
      </c>
      <c r="C1062" s="107" t="s">
        <v>2479</v>
      </c>
      <c r="D1062" s="12" t="s">
        <v>1156</v>
      </c>
      <c r="E1062" s="62">
        <v>1</v>
      </c>
      <c r="F1062" s="103">
        <v>39</v>
      </c>
      <c r="G1062" s="15">
        <f t="shared" si="35"/>
        <v>19.5</v>
      </c>
      <c r="H1062" s="15">
        <f t="shared" si="34"/>
        <v>19.5</v>
      </c>
    </row>
    <row r="1063" spans="1:8" s="8" customFormat="1" ht="17.25" customHeight="1" x14ac:dyDescent="0.25">
      <c r="A1063" s="12" t="s">
        <v>984</v>
      </c>
      <c r="B1063" s="41">
        <v>1126182</v>
      </c>
      <c r="C1063" s="107" t="s">
        <v>2479</v>
      </c>
      <c r="D1063" s="12" t="s">
        <v>1156</v>
      </c>
      <c r="E1063" s="62">
        <v>1</v>
      </c>
      <c r="F1063" s="103">
        <v>39</v>
      </c>
      <c r="G1063" s="15">
        <f t="shared" si="35"/>
        <v>19.5</v>
      </c>
      <c r="H1063" s="15">
        <f t="shared" si="34"/>
        <v>19.5</v>
      </c>
    </row>
    <row r="1064" spans="1:8" s="8" customFormat="1" ht="17.25" customHeight="1" x14ac:dyDescent="0.25">
      <c r="A1064" s="12" t="s">
        <v>985</v>
      </c>
      <c r="B1064" s="41">
        <v>1126167</v>
      </c>
      <c r="C1064" s="107" t="s">
        <v>2061</v>
      </c>
      <c r="D1064" s="12" t="s">
        <v>1156</v>
      </c>
      <c r="E1064" s="62">
        <v>1</v>
      </c>
      <c r="F1064" s="103">
        <v>14</v>
      </c>
      <c r="G1064" s="15">
        <f t="shared" si="35"/>
        <v>7</v>
      </c>
      <c r="H1064" s="15">
        <f t="shared" si="34"/>
        <v>7</v>
      </c>
    </row>
    <row r="1065" spans="1:8" s="8" customFormat="1" ht="17.25" customHeight="1" x14ac:dyDescent="0.25">
      <c r="A1065" s="12" t="s">
        <v>986</v>
      </c>
      <c r="B1065" s="41">
        <v>1127263</v>
      </c>
      <c r="C1065" s="107" t="s">
        <v>2349</v>
      </c>
      <c r="D1065" s="12" t="s">
        <v>1156</v>
      </c>
      <c r="E1065" s="62">
        <v>1</v>
      </c>
      <c r="F1065" s="103">
        <v>800</v>
      </c>
      <c r="G1065" s="15">
        <f t="shared" si="35"/>
        <v>400</v>
      </c>
      <c r="H1065" s="15">
        <f t="shared" si="34"/>
        <v>400</v>
      </c>
    </row>
    <row r="1066" spans="1:8" s="8" customFormat="1" ht="17.25" customHeight="1" x14ac:dyDescent="0.25">
      <c r="A1066" s="12" t="s">
        <v>987</v>
      </c>
      <c r="B1066" s="41">
        <v>1127241</v>
      </c>
      <c r="C1066" s="107" t="s">
        <v>2350</v>
      </c>
      <c r="D1066" s="12" t="s">
        <v>1156</v>
      </c>
      <c r="E1066" s="62">
        <v>1</v>
      </c>
      <c r="F1066" s="103">
        <v>850</v>
      </c>
      <c r="G1066" s="15">
        <f t="shared" si="35"/>
        <v>425</v>
      </c>
      <c r="H1066" s="15">
        <f t="shared" si="34"/>
        <v>425</v>
      </c>
    </row>
    <row r="1067" spans="1:8" s="8" customFormat="1" ht="17.25" customHeight="1" x14ac:dyDescent="0.25">
      <c r="A1067" s="12" t="s">
        <v>988</v>
      </c>
      <c r="B1067" s="41">
        <v>1126180</v>
      </c>
      <c r="C1067" s="107" t="s">
        <v>2532</v>
      </c>
      <c r="D1067" s="12" t="s">
        <v>1061</v>
      </c>
      <c r="E1067" s="62">
        <v>1</v>
      </c>
      <c r="F1067" s="103">
        <v>143</v>
      </c>
      <c r="G1067" s="15">
        <f t="shared" si="35"/>
        <v>71.5</v>
      </c>
      <c r="H1067" s="15">
        <f t="shared" si="34"/>
        <v>71.5</v>
      </c>
    </row>
    <row r="1068" spans="1:8" s="8" customFormat="1" ht="17.25" customHeight="1" x14ac:dyDescent="0.25">
      <c r="A1068" s="12" t="s">
        <v>989</v>
      </c>
      <c r="B1068" s="41">
        <v>1126181</v>
      </c>
      <c r="C1068" s="107" t="s">
        <v>2062</v>
      </c>
      <c r="D1068" s="12" t="s">
        <v>1156</v>
      </c>
      <c r="E1068" s="62">
        <v>7</v>
      </c>
      <c r="F1068" s="103">
        <v>346.1</v>
      </c>
      <c r="G1068" s="15">
        <f t="shared" si="35"/>
        <v>173.05</v>
      </c>
      <c r="H1068" s="15">
        <f t="shared" si="34"/>
        <v>173.05</v>
      </c>
    </row>
    <row r="1069" spans="1:8" s="8" customFormat="1" ht="17.25" customHeight="1" x14ac:dyDescent="0.25">
      <c r="A1069" s="12" t="s">
        <v>990</v>
      </c>
      <c r="B1069" s="41">
        <v>1126182</v>
      </c>
      <c r="C1069" s="107" t="s">
        <v>2533</v>
      </c>
      <c r="D1069" s="12" t="s">
        <v>1156</v>
      </c>
      <c r="E1069" s="62">
        <v>1</v>
      </c>
      <c r="F1069" s="103">
        <v>150</v>
      </c>
      <c r="G1069" s="15">
        <f t="shared" si="35"/>
        <v>75</v>
      </c>
      <c r="H1069" s="15">
        <f t="shared" si="34"/>
        <v>75</v>
      </c>
    </row>
    <row r="1070" spans="1:8" s="8" customFormat="1" ht="17.25" customHeight="1" x14ac:dyDescent="0.25">
      <c r="A1070" s="12" t="s">
        <v>991</v>
      </c>
      <c r="B1070" s="41">
        <v>1127155</v>
      </c>
      <c r="C1070" s="67" t="s">
        <v>2534</v>
      </c>
      <c r="D1070" s="12" t="s">
        <v>1061</v>
      </c>
      <c r="E1070" s="62">
        <v>1</v>
      </c>
      <c r="F1070" s="103">
        <v>320</v>
      </c>
      <c r="G1070" s="15">
        <f t="shared" si="35"/>
        <v>160</v>
      </c>
      <c r="H1070" s="15">
        <f t="shared" si="34"/>
        <v>160</v>
      </c>
    </row>
    <row r="1071" spans="1:8" s="8" customFormat="1" ht="17.25" customHeight="1" x14ac:dyDescent="0.25">
      <c r="A1071" s="12" t="s">
        <v>992</v>
      </c>
      <c r="B1071" s="41">
        <v>1126220</v>
      </c>
      <c r="C1071" s="107" t="s">
        <v>1060</v>
      </c>
      <c r="D1071" s="12" t="s">
        <v>1061</v>
      </c>
      <c r="E1071" s="62">
        <v>5</v>
      </c>
      <c r="F1071" s="103">
        <v>284.58</v>
      </c>
      <c r="G1071" s="15">
        <f t="shared" si="35"/>
        <v>142.29</v>
      </c>
      <c r="H1071" s="15">
        <f t="shared" si="34"/>
        <v>142.29</v>
      </c>
    </row>
    <row r="1072" spans="1:8" s="8" customFormat="1" ht="17.25" customHeight="1" x14ac:dyDescent="0.25">
      <c r="A1072" s="12" t="s">
        <v>993</v>
      </c>
      <c r="B1072" s="41">
        <v>1126221</v>
      </c>
      <c r="C1072" s="107" t="s">
        <v>1058</v>
      </c>
      <c r="D1072" s="12" t="s">
        <v>1061</v>
      </c>
      <c r="E1072" s="62">
        <v>1</v>
      </c>
      <c r="F1072" s="103">
        <v>10</v>
      </c>
      <c r="G1072" s="15">
        <f t="shared" si="35"/>
        <v>5</v>
      </c>
      <c r="H1072" s="15">
        <f t="shared" si="34"/>
        <v>5</v>
      </c>
    </row>
    <row r="1073" spans="1:8" s="8" customFormat="1" ht="17.25" customHeight="1" x14ac:dyDescent="0.25">
      <c r="A1073" s="12" t="s">
        <v>994</v>
      </c>
      <c r="B1073" s="41">
        <v>1126159</v>
      </c>
      <c r="C1073" s="107" t="s">
        <v>1059</v>
      </c>
      <c r="D1073" s="12" t="s">
        <v>1061</v>
      </c>
      <c r="E1073" s="62">
        <v>1</v>
      </c>
      <c r="F1073" s="103">
        <v>275</v>
      </c>
      <c r="G1073" s="15">
        <f t="shared" si="35"/>
        <v>137.5</v>
      </c>
      <c r="H1073" s="15">
        <f t="shared" si="34"/>
        <v>137.5</v>
      </c>
    </row>
    <row r="1074" spans="1:8" s="8" customFormat="1" ht="17.25" customHeight="1" x14ac:dyDescent="0.25">
      <c r="A1074" s="12" t="s">
        <v>995</v>
      </c>
      <c r="B1074" s="41">
        <v>1126161</v>
      </c>
      <c r="C1074" s="107" t="s">
        <v>1059</v>
      </c>
      <c r="D1074" s="12" t="s">
        <v>1156</v>
      </c>
      <c r="E1074" s="62">
        <v>1</v>
      </c>
      <c r="F1074" s="103">
        <v>275</v>
      </c>
      <c r="G1074" s="15">
        <f t="shared" si="35"/>
        <v>137.5</v>
      </c>
      <c r="H1074" s="15">
        <f t="shared" si="34"/>
        <v>137.5</v>
      </c>
    </row>
    <row r="1075" spans="1:8" s="8" customFormat="1" ht="17.25" customHeight="1" x14ac:dyDescent="0.25">
      <c r="A1075" s="12" t="s">
        <v>996</v>
      </c>
      <c r="B1075" s="41">
        <v>1126163</v>
      </c>
      <c r="C1075" s="107" t="s">
        <v>2535</v>
      </c>
      <c r="D1075" s="12" t="s">
        <v>1156</v>
      </c>
      <c r="E1075" s="62">
        <v>1</v>
      </c>
      <c r="F1075" s="103">
        <v>150</v>
      </c>
      <c r="G1075" s="15">
        <f t="shared" si="35"/>
        <v>75</v>
      </c>
      <c r="H1075" s="15">
        <f t="shared" si="34"/>
        <v>75</v>
      </c>
    </row>
    <row r="1076" spans="1:8" s="8" customFormat="1" ht="17.25" customHeight="1" x14ac:dyDescent="0.25">
      <c r="A1076" s="12" t="s">
        <v>997</v>
      </c>
      <c r="B1076" s="41">
        <v>1126176</v>
      </c>
      <c r="C1076" s="107" t="s">
        <v>2536</v>
      </c>
      <c r="D1076" s="12" t="s">
        <v>1156</v>
      </c>
      <c r="E1076" s="62">
        <v>1</v>
      </c>
      <c r="F1076" s="103">
        <v>267</v>
      </c>
      <c r="G1076" s="15">
        <f t="shared" si="35"/>
        <v>133.5</v>
      </c>
      <c r="H1076" s="15">
        <f t="shared" si="34"/>
        <v>133.5</v>
      </c>
    </row>
    <row r="1077" spans="1:8" s="8" customFormat="1" ht="17.25" customHeight="1" x14ac:dyDescent="0.25">
      <c r="A1077" s="12" t="s">
        <v>998</v>
      </c>
      <c r="B1077" s="41">
        <v>1126172</v>
      </c>
      <c r="C1077" s="276" t="s">
        <v>1060</v>
      </c>
      <c r="D1077" s="12" t="s">
        <v>1156</v>
      </c>
      <c r="E1077" s="62">
        <v>1</v>
      </c>
      <c r="F1077" s="103">
        <v>108</v>
      </c>
      <c r="G1077" s="15">
        <f t="shared" si="35"/>
        <v>54</v>
      </c>
      <c r="H1077" s="15">
        <f t="shared" si="34"/>
        <v>54</v>
      </c>
    </row>
    <row r="1078" spans="1:8" s="8" customFormat="1" ht="17.25" customHeight="1" x14ac:dyDescent="0.25">
      <c r="A1078" s="12" t="s">
        <v>999</v>
      </c>
      <c r="B1078" s="41">
        <v>1126173</v>
      </c>
      <c r="C1078" s="276" t="s">
        <v>1060</v>
      </c>
      <c r="D1078" s="12" t="s">
        <v>1156</v>
      </c>
      <c r="E1078" s="62">
        <v>1</v>
      </c>
      <c r="F1078" s="103">
        <v>108</v>
      </c>
      <c r="G1078" s="15">
        <f t="shared" si="35"/>
        <v>54</v>
      </c>
      <c r="H1078" s="15">
        <f t="shared" si="34"/>
        <v>54</v>
      </c>
    </row>
    <row r="1079" spans="1:8" s="8" customFormat="1" ht="21.75" customHeight="1" x14ac:dyDescent="0.25">
      <c r="A1079" s="12" t="s">
        <v>1000</v>
      </c>
      <c r="B1079" s="41">
        <v>1124178</v>
      </c>
      <c r="C1079" s="107" t="s">
        <v>2069</v>
      </c>
      <c r="D1079" s="12" t="s">
        <v>1156</v>
      </c>
      <c r="E1079" s="62">
        <v>1</v>
      </c>
      <c r="F1079" s="103">
        <v>25</v>
      </c>
      <c r="G1079" s="15">
        <f t="shared" si="35"/>
        <v>12.5</v>
      </c>
      <c r="H1079" s="15">
        <f t="shared" si="34"/>
        <v>12.5</v>
      </c>
    </row>
    <row r="1080" spans="1:8" s="8" customFormat="1" ht="21.75" customHeight="1" x14ac:dyDescent="0.25">
      <c r="A1080" s="12" t="s">
        <v>1001</v>
      </c>
      <c r="B1080" s="41">
        <v>1126215</v>
      </c>
      <c r="C1080" s="107" t="s">
        <v>2537</v>
      </c>
      <c r="D1080" s="12" t="s">
        <v>1061</v>
      </c>
      <c r="E1080" s="62">
        <v>15</v>
      </c>
      <c r="F1080" s="103">
        <v>109.4</v>
      </c>
      <c r="G1080" s="15">
        <f t="shared" si="35"/>
        <v>54.7</v>
      </c>
      <c r="H1080" s="15">
        <f t="shared" si="34"/>
        <v>54.7</v>
      </c>
    </row>
    <row r="1081" spans="1:8" s="8" customFormat="1" ht="15" customHeight="1" x14ac:dyDescent="0.25">
      <c r="A1081" s="12" t="s">
        <v>1002</v>
      </c>
      <c r="B1081" s="41">
        <v>1126995</v>
      </c>
      <c r="C1081" s="107" t="s">
        <v>2538</v>
      </c>
      <c r="D1081" s="12" t="s">
        <v>1156</v>
      </c>
      <c r="E1081" s="62">
        <v>1</v>
      </c>
      <c r="F1081" s="103">
        <v>190</v>
      </c>
      <c r="G1081" s="15">
        <f t="shared" si="35"/>
        <v>95</v>
      </c>
      <c r="H1081" s="15">
        <f t="shared" si="34"/>
        <v>95</v>
      </c>
    </row>
    <row r="1082" spans="1:8" s="8" customFormat="1" ht="18.75" customHeight="1" x14ac:dyDescent="0.25">
      <c r="A1082" s="12" t="s">
        <v>1003</v>
      </c>
      <c r="B1082" s="41">
        <v>1127959</v>
      </c>
      <c r="C1082" s="107" t="s">
        <v>2539</v>
      </c>
      <c r="D1082" s="12" t="s">
        <v>1156</v>
      </c>
      <c r="E1082" s="62">
        <v>1</v>
      </c>
      <c r="F1082" s="103">
        <v>4500</v>
      </c>
      <c r="G1082" s="15">
        <f t="shared" si="35"/>
        <v>2250</v>
      </c>
      <c r="H1082" s="15">
        <f t="shared" si="34"/>
        <v>2250</v>
      </c>
    </row>
    <row r="1083" spans="1:8" s="8" customFormat="1" ht="16.5" customHeight="1" x14ac:dyDescent="0.25">
      <c r="A1083" s="12" t="s">
        <v>1004</v>
      </c>
      <c r="B1083" s="41">
        <v>1127971</v>
      </c>
      <c r="C1083" s="107" t="s">
        <v>2351</v>
      </c>
      <c r="D1083" s="12" t="s">
        <v>1061</v>
      </c>
      <c r="E1083" s="62">
        <v>1</v>
      </c>
      <c r="F1083" s="103">
        <v>500</v>
      </c>
      <c r="G1083" s="15">
        <f t="shared" si="35"/>
        <v>250</v>
      </c>
      <c r="H1083" s="15">
        <f t="shared" ref="H1083:H1144" si="36">F1083-G1083</f>
        <v>250</v>
      </c>
    </row>
    <row r="1084" spans="1:8" s="8" customFormat="1" ht="13.5" customHeight="1" x14ac:dyDescent="0.25">
      <c r="A1084" s="12" t="s">
        <v>1005</v>
      </c>
      <c r="B1084" s="41">
        <v>1126999</v>
      </c>
      <c r="C1084" s="107" t="s">
        <v>2540</v>
      </c>
      <c r="D1084" s="12" t="s">
        <v>1156</v>
      </c>
      <c r="E1084" s="62">
        <v>1</v>
      </c>
      <c r="F1084" s="103">
        <v>2286</v>
      </c>
      <c r="G1084" s="15">
        <f t="shared" si="35"/>
        <v>1143</v>
      </c>
      <c r="H1084" s="15">
        <f t="shared" si="36"/>
        <v>1143</v>
      </c>
    </row>
    <row r="1085" spans="1:8" s="8" customFormat="1" ht="13.5" customHeight="1" x14ac:dyDescent="0.25">
      <c r="A1085" s="12" t="s">
        <v>1006</v>
      </c>
      <c r="B1085" s="41">
        <v>11261009</v>
      </c>
      <c r="C1085" s="107" t="s">
        <v>2541</v>
      </c>
      <c r="D1085" s="12" t="s">
        <v>1156</v>
      </c>
      <c r="E1085" s="62">
        <v>1</v>
      </c>
      <c r="F1085" s="103">
        <v>2700</v>
      </c>
      <c r="G1085" s="15">
        <f t="shared" si="35"/>
        <v>1350</v>
      </c>
      <c r="H1085" s="15">
        <f t="shared" si="36"/>
        <v>1350</v>
      </c>
    </row>
    <row r="1086" spans="1:8" s="8" customFormat="1" ht="16.5" customHeight="1" x14ac:dyDescent="0.25">
      <c r="A1086" s="12" t="s">
        <v>1007</v>
      </c>
      <c r="B1086" s="45">
        <v>1126994</v>
      </c>
      <c r="C1086" s="153" t="s">
        <v>2542</v>
      </c>
      <c r="D1086" s="12" t="s">
        <v>1156</v>
      </c>
      <c r="E1086" s="121">
        <v>1</v>
      </c>
      <c r="F1086" s="122">
        <v>350</v>
      </c>
      <c r="G1086" s="15">
        <f t="shared" si="35"/>
        <v>175</v>
      </c>
      <c r="H1086" s="15">
        <f t="shared" si="36"/>
        <v>175</v>
      </c>
    </row>
    <row r="1087" spans="1:8" s="8" customFormat="1" ht="18.75" customHeight="1" x14ac:dyDescent="0.25">
      <c r="A1087" s="12" t="s">
        <v>1008</v>
      </c>
      <c r="B1087" s="51">
        <v>1128092</v>
      </c>
      <c r="C1087" s="49" t="s">
        <v>2088</v>
      </c>
      <c r="D1087" s="12" t="s">
        <v>1156</v>
      </c>
      <c r="E1087" s="127">
        <v>20</v>
      </c>
      <c r="F1087" s="128">
        <v>1200</v>
      </c>
      <c r="G1087" s="15">
        <f t="shared" si="35"/>
        <v>600</v>
      </c>
      <c r="H1087" s="15">
        <f t="shared" si="36"/>
        <v>600</v>
      </c>
    </row>
    <row r="1088" spans="1:8" s="8" customFormat="1" ht="17.25" customHeight="1" x14ac:dyDescent="0.25">
      <c r="A1088" s="12" t="s">
        <v>1009</v>
      </c>
      <c r="B1088" s="51">
        <v>11271036</v>
      </c>
      <c r="C1088" s="101" t="s">
        <v>2352</v>
      </c>
      <c r="D1088" s="12" t="s">
        <v>1156</v>
      </c>
      <c r="E1088" s="127">
        <v>1</v>
      </c>
      <c r="F1088" s="128">
        <v>690</v>
      </c>
      <c r="G1088" s="15">
        <f t="shared" si="35"/>
        <v>345</v>
      </c>
      <c r="H1088" s="15">
        <f t="shared" si="36"/>
        <v>345</v>
      </c>
    </row>
    <row r="1089" spans="1:8" s="8" customFormat="1" ht="15.75" customHeight="1" x14ac:dyDescent="0.25">
      <c r="A1089" s="12" t="s">
        <v>1010</v>
      </c>
      <c r="B1089" s="51">
        <v>11271037</v>
      </c>
      <c r="C1089" s="101" t="s">
        <v>2353</v>
      </c>
      <c r="D1089" s="12" t="s">
        <v>1061</v>
      </c>
      <c r="E1089" s="127">
        <v>1</v>
      </c>
      <c r="F1089" s="128">
        <v>690</v>
      </c>
      <c r="G1089" s="15">
        <f t="shared" si="35"/>
        <v>345</v>
      </c>
      <c r="H1089" s="15">
        <f t="shared" si="36"/>
        <v>345</v>
      </c>
    </row>
    <row r="1090" spans="1:8" s="8" customFormat="1" ht="16.5" customHeight="1" x14ac:dyDescent="0.25">
      <c r="A1090" s="12" t="s">
        <v>1011</v>
      </c>
      <c r="B1090" s="114">
        <v>11271038</v>
      </c>
      <c r="C1090" s="101" t="s">
        <v>2354</v>
      </c>
      <c r="D1090" s="12" t="s">
        <v>1061</v>
      </c>
      <c r="E1090" s="132">
        <v>1</v>
      </c>
      <c r="F1090" s="133">
        <v>690</v>
      </c>
      <c r="G1090" s="15">
        <f t="shared" si="35"/>
        <v>345</v>
      </c>
      <c r="H1090" s="15">
        <f t="shared" si="36"/>
        <v>345</v>
      </c>
    </row>
    <row r="1091" spans="1:8" s="8" customFormat="1" ht="27.75" customHeight="1" x14ac:dyDescent="0.25">
      <c r="A1091" s="12" t="s">
        <v>1012</v>
      </c>
      <c r="B1091" s="51">
        <v>11271024</v>
      </c>
      <c r="C1091" s="129" t="s">
        <v>2320</v>
      </c>
      <c r="D1091" s="12" t="s">
        <v>1061</v>
      </c>
      <c r="E1091" s="127">
        <v>1</v>
      </c>
      <c r="F1091" s="128">
        <v>190</v>
      </c>
      <c r="G1091" s="15">
        <f t="shared" si="35"/>
        <v>95</v>
      </c>
      <c r="H1091" s="15">
        <f t="shared" si="36"/>
        <v>95</v>
      </c>
    </row>
    <row r="1092" spans="1:8" s="8" customFormat="1" ht="30.75" customHeight="1" x14ac:dyDescent="0.25">
      <c r="A1092" s="12" t="s">
        <v>1013</v>
      </c>
      <c r="B1092" s="51">
        <v>11271011</v>
      </c>
      <c r="C1092" s="129" t="s">
        <v>2355</v>
      </c>
      <c r="D1092" s="12" t="s">
        <v>1061</v>
      </c>
      <c r="E1092" s="127">
        <v>1</v>
      </c>
      <c r="F1092" s="128">
        <v>4742</v>
      </c>
      <c r="G1092" s="15">
        <f t="shared" si="35"/>
        <v>2371</v>
      </c>
      <c r="H1092" s="15">
        <f t="shared" si="36"/>
        <v>2371</v>
      </c>
    </row>
    <row r="1093" spans="1:8" s="8" customFormat="1" ht="27.75" customHeight="1" x14ac:dyDescent="0.25">
      <c r="A1093" s="12" t="s">
        <v>1014</v>
      </c>
      <c r="B1093" s="55">
        <v>1127177</v>
      </c>
      <c r="C1093" s="81" t="s">
        <v>2321</v>
      </c>
      <c r="D1093" s="95" t="s">
        <v>1156</v>
      </c>
      <c r="E1093" s="119">
        <v>1</v>
      </c>
      <c r="F1093" s="120">
        <v>2250</v>
      </c>
      <c r="G1093" s="15">
        <f t="shared" si="35"/>
        <v>1125</v>
      </c>
      <c r="H1093" s="15">
        <f t="shared" si="36"/>
        <v>1125</v>
      </c>
    </row>
    <row r="1094" spans="1:8" s="8" customFormat="1" ht="15" customHeight="1" x14ac:dyDescent="0.25">
      <c r="A1094" s="12" t="s">
        <v>1015</v>
      </c>
      <c r="B1094" s="55" t="s">
        <v>2373</v>
      </c>
      <c r="C1094" s="81" t="s">
        <v>2322</v>
      </c>
      <c r="D1094" s="95" t="s">
        <v>1156</v>
      </c>
      <c r="E1094" s="119">
        <v>1</v>
      </c>
      <c r="F1094" s="120">
        <v>275</v>
      </c>
      <c r="G1094" s="15">
        <f t="shared" si="35"/>
        <v>137.5</v>
      </c>
      <c r="H1094" s="15">
        <f t="shared" si="36"/>
        <v>137.5</v>
      </c>
    </row>
    <row r="1095" spans="1:8" s="8" customFormat="1" ht="15.75" customHeight="1" x14ac:dyDescent="0.25">
      <c r="A1095" s="12" t="s">
        <v>1016</v>
      </c>
      <c r="B1095" s="55" t="s">
        <v>2374</v>
      </c>
      <c r="C1095" s="81" t="s">
        <v>2323</v>
      </c>
      <c r="D1095" s="95" t="s">
        <v>1156</v>
      </c>
      <c r="E1095" s="119">
        <v>1</v>
      </c>
      <c r="F1095" s="120">
        <v>250</v>
      </c>
      <c r="G1095" s="15">
        <f t="shared" si="35"/>
        <v>125</v>
      </c>
      <c r="H1095" s="15">
        <f t="shared" si="36"/>
        <v>125</v>
      </c>
    </row>
    <row r="1096" spans="1:8" s="8" customFormat="1" ht="15" customHeight="1" x14ac:dyDescent="0.25">
      <c r="A1096" s="12" t="s">
        <v>1017</v>
      </c>
      <c r="B1096" s="51">
        <v>11271016</v>
      </c>
      <c r="C1096" s="101" t="s">
        <v>2324</v>
      </c>
      <c r="D1096" s="12" t="s">
        <v>1156</v>
      </c>
      <c r="E1096" s="127">
        <v>1</v>
      </c>
      <c r="F1096" s="128">
        <v>2290</v>
      </c>
      <c r="G1096" s="15">
        <f t="shared" si="35"/>
        <v>1145</v>
      </c>
      <c r="H1096" s="15">
        <f t="shared" si="36"/>
        <v>1145</v>
      </c>
    </row>
    <row r="1097" spans="1:8" s="8" customFormat="1" ht="15" customHeight="1" x14ac:dyDescent="0.25">
      <c r="A1097" s="12" t="s">
        <v>1018</v>
      </c>
      <c r="B1097" s="41">
        <v>1126024</v>
      </c>
      <c r="C1097" s="107" t="s">
        <v>1074</v>
      </c>
      <c r="D1097" s="12" t="s">
        <v>1156</v>
      </c>
      <c r="E1097" s="112">
        <v>1</v>
      </c>
      <c r="F1097" s="100">
        <v>159</v>
      </c>
      <c r="G1097" s="15">
        <f t="shared" si="35"/>
        <v>79.5</v>
      </c>
      <c r="H1097" s="15">
        <f t="shared" si="36"/>
        <v>79.5</v>
      </c>
    </row>
    <row r="1098" spans="1:8" s="8" customFormat="1" ht="14.25" customHeight="1" x14ac:dyDescent="0.25">
      <c r="A1098" s="12" t="s">
        <v>1019</v>
      </c>
      <c r="B1098" s="41">
        <v>1126022</v>
      </c>
      <c r="C1098" s="107" t="s">
        <v>1074</v>
      </c>
      <c r="D1098" s="12" t="s">
        <v>1156</v>
      </c>
      <c r="E1098" s="112">
        <v>1</v>
      </c>
      <c r="F1098" s="100">
        <v>158</v>
      </c>
      <c r="G1098" s="15">
        <f t="shared" si="35"/>
        <v>79</v>
      </c>
      <c r="H1098" s="15">
        <f t="shared" si="36"/>
        <v>79</v>
      </c>
    </row>
    <row r="1099" spans="1:8" s="8" customFormat="1" ht="18" customHeight="1" x14ac:dyDescent="0.25">
      <c r="A1099" s="12" t="s">
        <v>1020</v>
      </c>
      <c r="B1099" s="41">
        <v>1126023</v>
      </c>
      <c r="C1099" s="107" t="s">
        <v>1074</v>
      </c>
      <c r="D1099" s="12" t="s">
        <v>1061</v>
      </c>
      <c r="E1099" s="112">
        <v>1</v>
      </c>
      <c r="F1099" s="100">
        <v>158</v>
      </c>
      <c r="G1099" s="15">
        <f t="shared" si="35"/>
        <v>79</v>
      </c>
      <c r="H1099" s="15">
        <f t="shared" si="36"/>
        <v>79</v>
      </c>
    </row>
    <row r="1100" spans="1:8" s="8" customFormat="1" ht="21.75" customHeight="1" x14ac:dyDescent="0.25">
      <c r="A1100" s="12" t="s">
        <v>1021</v>
      </c>
      <c r="B1100" s="41">
        <v>11269157</v>
      </c>
      <c r="C1100" s="107" t="s">
        <v>2543</v>
      </c>
      <c r="D1100" s="12" t="s">
        <v>1061</v>
      </c>
      <c r="E1100" s="112">
        <v>1</v>
      </c>
      <c r="F1100" s="100">
        <v>85</v>
      </c>
      <c r="G1100" s="15">
        <f t="shared" si="35"/>
        <v>42.5</v>
      </c>
      <c r="H1100" s="15">
        <f t="shared" si="36"/>
        <v>42.5</v>
      </c>
    </row>
    <row r="1101" spans="1:8" s="8" customFormat="1" ht="16.5" customHeight="1" x14ac:dyDescent="0.25">
      <c r="A1101" s="12" t="s">
        <v>1022</v>
      </c>
      <c r="B1101" s="41">
        <v>1124025</v>
      </c>
      <c r="C1101" s="107" t="s">
        <v>2517</v>
      </c>
      <c r="D1101" s="12" t="s">
        <v>1061</v>
      </c>
      <c r="E1101" s="112">
        <v>1</v>
      </c>
      <c r="F1101" s="100">
        <v>100</v>
      </c>
      <c r="G1101" s="15">
        <f t="shared" si="35"/>
        <v>50</v>
      </c>
      <c r="H1101" s="15">
        <f t="shared" si="36"/>
        <v>50</v>
      </c>
    </row>
    <row r="1102" spans="1:8" s="8" customFormat="1" ht="21.75" customHeight="1" x14ac:dyDescent="0.25">
      <c r="A1102" s="12" t="s">
        <v>1023</v>
      </c>
      <c r="B1102" s="41">
        <v>1126004</v>
      </c>
      <c r="C1102" s="107" t="s">
        <v>2375</v>
      </c>
      <c r="D1102" s="12" t="s">
        <v>1061</v>
      </c>
      <c r="E1102" s="112">
        <v>2</v>
      </c>
      <c r="F1102" s="100">
        <v>14</v>
      </c>
      <c r="G1102" s="15">
        <f t="shared" si="35"/>
        <v>7</v>
      </c>
      <c r="H1102" s="15">
        <f t="shared" si="36"/>
        <v>7</v>
      </c>
    </row>
    <row r="1103" spans="1:8" s="8" customFormat="1" ht="16.5" customHeight="1" x14ac:dyDescent="0.25">
      <c r="A1103" s="12" t="s">
        <v>1024</v>
      </c>
      <c r="B1103" s="41">
        <v>1126016</v>
      </c>
      <c r="C1103" s="107" t="s">
        <v>2544</v>
      </c>
      <c r="D1103" s="12" t="s">
        <v>1061</v>
      </c>
      <c r="E1103" s="112">
        <v>1</v>
      </c>
      <c r="F1103" s="100">
        <v>1</v>
      </c>
      <c r="G1103" s="15">
        <f t="shared" si="35"/>
        <v>0.5</v>
      </c>
      <c r="H1103" s="15">
        <f t="shared" si="36"/>
        <v>0.5</v>
      </c>
    </row>
    <row r="1104" spans="1:8" s="8" customFormat="1" ht="15.75" customHeight="1" x14ac:dyDescent="0.25">
      <c r="A1104" s="12" t="s">
        <v>1025</v>
      </c>
      <c r="B1104" s="41">
        <v>1126806</v>
      </c>
      <c r="C1104" s="107" t="s">
        <v>2376</v>
      </c>
      <c r="D1104" s="12" t="s">
        <v>1156</v>
      </c>
      <c r="E1104" s="112">
        <v>1</v>
      </c>
      <c r="F1104" s="100">
        <v>32</v>
      </c>
      <c r="G1104" s="15">
        <f t="shared" si="35"/>
        <v>16</v>
      </c>
      <c r="H1104" s="15">
        <f t="shared" si="36"/>
        <v>16</v>
      </c>
    </row>
    <row r="1105" spans="1:8" s="8" customFormat="1" ht="19.5" customHeight="1" x14ac:dyDescent="0.25">
      <c r="A1105" s="12" t="s">
        <v>1026</v>
      </c>
      <c r="B1105" s="41">
        <v>1126010</v>
      </c>
      <c r="C1105" s="107" t="s">
        <v>506</v>
      </c>
      <c r="D1105" s="12" t="s">
        <v>1061</v>
      </c>
      <c r="E1105" s="112">
        <v>2</v>
      </c>
      <c r="F1105" s="100">
        <v>6</v>
      </c>
      <c r="G1105" s="15">
        <f t="shared" si="35"/>
        <v>3</v>
      </c>
      <c r="H1105" s="15">
        <f t="shared" si="36"/>
        <v>3</v>
      </c>
    </row>
    <row r="1106" spans="1:8" s="8" customFormat="1" ht="18" customHeight="1" x14ac:dyDescent="0.25">
      <c r="A1106" s="12" t="s">
        <v>1027</v>
      </c>
      <c r="B1106" s="41">
        <v>1124013</v>
      </c>
      <c r="C1106" s="107" t="s">
        <v>2377</v>
      </c>
      <c r="D1106" s="12" t="s">
        <v>1061</v>
      </c>
      <c r="E1106" s="112">
        <v>1</v>
      </c>
      <c r="F1106" s="100">
        <v>53</v>
      </c>
      <c r="G1106" s="15">
        <f t="shared" si="35"/>
        <v>26.5</v>
      </c>
      <c r="H1106" s="15">
        <f t="shared" si="36"/>
        <v>26.5</v>
      </c>
    </row>
    <row r="1107" spans="1:8" s="8" customFormat="1" ht="21.75" customHeight="1" x14ac:dyDescent="0.25">
      <c r="A1107" s="12" t="s">
        <v>1028</v>
      </c>
      <c r="B1107" s="41">
        <v>1128228</v>
      </c>
      <c r="C1107" s="101" t="s">
        <v>2078</v>
      </c>
      <c r="D1107" s="12" t="s">
        <v>1061</v>
      </c>
      <c r="E1107" s="112">
        <v>1</v>
      </c>
      <c r="F1107" s="100">
        <v>250</v>
      </c>
      <c r="G1107" s="15">
        <f t="shared" si="35"/>
        <v>125</v>
      </c>
      <c r="H1107" s="15">
        <f t="shared" si="36"/>
        <v>125</v>
      </c>
    </row>
    <row r="1108" spans="1:8" s="8" customFormat="1" ht="28.5" customHeight="1" x14ac:dyDescent="0.25">
      <c r="A1108" s="12" t="s">
        <v>1029</v>
      </c>
      <c r="B1108" s="41">
        <v>1123001</v>
      </c>
      <c r="C1108" s="107" t="s">
        <v>2378</v>
      </c>
      <c r="D1108" s="12" t="s">
        <v>1156</v>
      </c>
      <c r="E1108" s="112">
        <v>2</v>
      </c>
      <c r="F1108" s="100">
        <v>463</v>
      </c>
      <c r="G1108" s="15">
        <f t="shared" si="35"/>
        <v>231.5</v>
      </c>
      <c r="H1108" s="15">
        <f t="shared" si="36"/>
        <v>231.5</v>
      </c>
    </row>
    <row r="1109" spans="1:8" s="8" customFormat="1" ht="14.25" customHeight="1" x14ac:dyDescent="0.25">
      <c r="A1109" s="12" t="s">
        <v>1030</v>
      </c>
      <c r="B1109" s="41">
        <v>11269158</v>
      </c>
      <c r="C1109" s="107" t="s">
        <v>2545</v>
      </c>
      <c r="D1109" s="12" t="s">
        <v>722</v>
      </c>
      <c r="E1109" s="112">
        <v>1</v>
      </c>
      <c r="F1109" s="100">
        <v>60</v>
      </c>
      <c r="G1109" s="15">
        <f t="shared" si="35"/>
        <v>30</v>
      </c>
      <c r="H1109" s="15">
        <f t="shared" si="36"/>
        <v>30</v>
      </c>
    </row>
    <row r="1110" spans="1:8" s="8" customFormat="1" ht="19.5" customHeight="1" x14ac:dyDescent="0.25">
      <c r="A1110" s="12" t="s">
        <v>1031</v>
      </c>
      <c r="B1110" s="41">
        <v>1126001</v>
      </c>
      <c r="C1110" s="107" t="s">
        <v>1081</v>
      </c>
      <c r="D1110" s="12" t="s">
        <v>1061</v>
      </c>
      <c r="E1110" s="112">
        <v>1</v>
      </c>
      <c r="F1110" s="100">
        <v>14</v>
      </c>
      <c r="G1110" s="15">
        <f t="shared" si="35"/>
        <v>7</v>
      </c>
      <c r="H1110" s="15">
        <f t="shared" si="36"/>
        <v>7</v>
      </c>
    </row>
    <row r="1111" spans="1:8" s="8" customFormat="1" ht="17.25" customHeight="1" x14ac:dyDescent="0.25">
      <c r="A1111" s="12" t="s">
        <v>1032</v>
      </c>
      <c r="B1111" s="42">
        <v>1122440</v>
      </c>
      <c r="C1111" s="142" t="s">
        <v>2890</v>
      </c>
      <c r="D1111" s="12" t="s">
        <v>1061</v>
      </c>
      <c r="E1111" s="112">
        <v>1</v>
      </c>
      <c r="F1111" s="134">
        <v>325</v>
      </c>
      <c r="G1111" s="15">
        <v>0</v>
      </c>
      <c r="H1111" s="15">
        <f t="shared" si="36"/>
        <v>325</v>
      </c>
    </row>
    <row r="1112" spans="1:8" s="8" customFormat="1" ht="17.25" customHeight="1" x14ac:dyDescent="0.25">
      <c r="A1112" s="12" t="s">
        <v>1033</v>
      </c>
      <c r="B1112" s="41">
        <v>1126391</v>
      </c>
      <c r="C1112" s="107" t="s">
        <v>1074</v>
      </c>
      <c r="D1112" s="12" t="s">
        <v>1061</v>
      </c>
      <c r="E1112" s="112">
        <v>2</v>
      </c>
      <c r="F1112" s="134">
        <v>214</v>
      </c>
      <c r="G1112" s="15">
        <v>0</v>
      </c>
      <c r="H1112" s="15">
        <f t="shared" si="36"/>
        <v>214</v>
      </c>
    </row>
    <row r="1113" spans="1:8" s="8" customFormat="1" ht="16.5" customHeight="1" x14ac:dyDescent="0.25">
      <c r="A1113" s="12" t="s">
        <v>1034</v>
      </c>
      <c r="B1113" s="41">
        <v>1126781</v>
      </c>
      <c r="C1113" s="107" t="s">
        <v>2379</v>
      </c>
      <c r="D1113" s="12" t="s">
        <v>1061</v>
      </c>
      <c r="E1113" s="112">
        <v>1</v>
      </c>
      <c r="F1113" s="134">
        <v>160</v>
      </c>
      <c r="G1113" s="15">
        <v>0</v>
      </c>
      <c r="H1113" s="15">
        <f t="shared" si="36"/>
        <v>160</v>
      </c>
    </row>
    <row r="1114" spans="1:8" s="8" customFormat="1" ht="16.5" customHeight="1" x14ac:dyDescent="0.25">
      <c r="A1114" s="12" t="s">
        <v>1035</v>
      </c>
      <c r="B1114" s="41">
        <v>1126196</v>
      </c>
      <c r="C1114" s="107" t="s">
        <v>2546</v>
      </c>
      <c r="D1114" s="12" t="s">
        <v>1061</v>
      </c>
      <c r="E1114" s="112">
        <v>1</v>
      </c>
      <c r="F1114" s="134">
        <v>450</v>
      </c>
      <c r="G1114" s="15">
        <v>0</v>
      </c>
      <c r="H1114" s="15">
        <f t="shared" si="36"/>
        <v>450</v>
      </c>
    </row>
    <row r="1115" spans="1:8" s="8" customFormat="1" ht="19.5" customHeight="1" x14ac:dyDescent="0.25">
      <c r="A1115" s="12" t="s">
        <v>1036</v>
      </c>
      <c r="B1115" s="41">
        <v>1126435</v>
      </c>
      <c r="C1115" s="107" t="s">
        <v>2376</v>
      </c>
      <c r="D1115" s="12" t="s">
        <v>1156</v>
      </c>
      <c r="E1115" s="112">
        <v>1</v>
      </c>
      <c r="F1115" s="134">
        <v>32</v>
      </c>
      <c r="G1115" s="15">
        <v>0</v>
      </c>
      <c r="H1115" s="15">
        <f t="shared" si="36"/>
        <v>32</v>
      </c>
    </row>
    <row r="1116" spans="1:8" s="8" customFormat="1" ht="39" customHeight="1" x14ac:dyDescent="0.25">
      <c r="A1116" s="12" t="s">
        <v>1037</v>
      </c>
      <c r="B1116" s="51">
        <v>112610025</v>
      </c>
      <c r="C1116" s="101" t="s">
        <v>2889</v>
      </c>
      <c r="D1116" s="12" t="s">
        <v>1156</v>
      </c>
      <c r="E1116" s="112">
        <v>1</v>
      </c>
      <c r="F1116" s="134">
        <v>1530</v>
      </c>
      <c r="G1116" s="15">
        <v>0</v>
      </c>
      <c r="H1116" s="15">
        <f t="shared" si="36"/>
        <v>1530</v>
      </c>
    </row>
    <row r="1117" spans="1:8" s="8" customFormat="1" ht="15" customHeight="1" x14ac:dyDescent="0.25">
      <c r="A1117" s="12" t="s">
        <v>1038</v>
      </c>
      <c r="B1117" s="41">
        <v>1124855</v>
      </c>
      <c r="C1117" s="107" t="s">
        <v>720</v>
      </c>
      <c r="D1117" s="12" t="s">
        <v>1156</v>
      </c>
      <c r="E1117" s="112">
        <v>1</v>
      </c>
      <c r="F1117" s="134">
        <v>24</v>
      </c>
      <c r="G1117" s="15">
        <v>0</v>
      </c>
      <c r="H1117" s="15">
        <f t="shared" si="36"/>
        <v>24</v>
      </c>
    </row>
    <row r="1118" spans="1:8" s="8" customFormat="1" ht="21" customHeight="1" x14ac:dyDescent="0.25">
      <c r="A1118" s="12" t="s">
        <v>1039</v>
      </c>
      <c r="B1118" s="41">
        <v>1126908</v>
      </c>
      <c r="C1118" s="107" t="s">
        <v>2380</v>
      </c>
      <c r="D1118" s="12" t="s">
        <v>1156</v>
      </c>
      <c r="E1118" s="112">
        <v>1</v>
      </c>
      <c r="F1118" s="134">
        <v>130</v>
      </c>
      <c r="G1118" s="15">
        <v>0</v>
      </c>
      <c r="H1118" s="15">
        <f t="shared" si="36"/>
        <v>130</v>
      </c>
    </row>
    <row r="1119" spans="1:8" s="8" customFormat="1" ht="19.5" customHeight="1" x14ac:dyDescent="0.25">
      <c r="A1119" s="12" t="s">
        <v>1040</v>
      </c>
      <c r="B1119" s="41">
        <v>1126444</v>
      </c>
      <c r="C1119" s="107" t="s">
        <v>2381</v>
      </c>
      <c r="D1119" s="12" t="s">
        <v>1156</v>
      </c>
      <c r="E1119" s="62">
        <v>1</v>
      </c>
      <c r="F1119" s="135">
        <v>80</v>
      </c>
      <c r="G1119" s="15">
        <v>0</v>
      </c>
      <c r="H1119" s="15">
        <f t="shared" si="36"/>
        <v>80</v>
      </c>
    </row>
    <row r="1120" spans="1:8" s="8" customFormat="1" ht="27.75" customHeight="1" x14ac:dyDescent="0.25">
      <c r="A1120" s="12" t="s">
        <v>1041</v>
      </c>
      <c r="B1120" s="41">
        <v>1126437</v>
      </c>
      <c r="C1120" s="107" t="s">
        <v>2891</v>
      </c>
      <c r="D1120" s="12" t="s">
        <v>1156</v>
      </c>
      <c r="E1120" s="112">
        <v>1</v>
      </c>
      <c r="F1120" s="134">
        <v>797</v>
      </c>
      <c r="G1120" s="15">
        <v>0</v>
      </c>
      <c r="H1120" s="15">
        <f t="shared" si="36"/>
        <v>797</v>
      </c>
    </row>
    <row r="1121" spans="1:8" s="8" customFormat="1" ht="21.75" customHeight="1" x14ac:dyDescent="0.25">
      <c r="A1121" s="12" t="s">
        <v>1042</v>
      </c>
      <c r="B1121" s="41">
        <v>1127823</v>
      </c>
      <c r="C1121" s="107" t="s">
        <v>2382</v>
      </c>
      <c r="D1121" s="12" t="s">
        <v>1156</v>
      </c>
      <c r="E1121" s="112">
        <v>1</v>
      </c>
      <c r="F1121" s="134">
        <v>32</v>
      </c>
      <c r="G1121" s="15">
        <v>0</v>
      </c>
      <c r="H1121" s="15">
        <f t="shared" si="36"/>
        <v>32</v>
      </c>
    </row>
    <row r="1122" spans="1:8" s="8" customFormat="1" ht="21" customHeight="1" x14ac:dyDescent="0.25">
      <c r="A1122" s="12" t="s">
        <v>1043</v>
      </c>
      <c r="B1122" s="41">
        <v>1122439</v>
      </c>
      <c r="C1122" s="107" t="s">
        <v>2383</v>
      </c>
      <c r="D1122" s="12" t="s">
        <v>1061</v>
      </c>
      <c r="E1122" s="112">
        <v>1</v>
      </c>
      <c r="F1122" s="134">
        <v>385</v>
      </c>
      <c r="G1122" s="15">
        <v>0</v>
      </c>
      <c r="H1122" s="15">
        <f t="shared" si="36"/>
        <v>385</v>
      </c>
    </row>
    <row r="1123" spans="1:8" s="8" customFormat="1" ht="21.75" customHeight="1" x14ac:dyDescent="0.25">
      <c r="A1123" s="12" t="s">
        <v>1044</v>
      </c>
      <c r="B1123" s="41">
        <v>1126392</v>
      </c>
      <c r="C1123" s="107" t="s">
        <v>2547</v>
      </c>
      <c r="D1123" s="12" t="s">
        <v>723</v>
      </c>
      <c r="E1123" s="112">
        <v>1</v>
      </c>
      <c r="F1123" s="134">
        <v>286</v>
      </c>
      <c r="G1123" s="15">
        <f>SUM(F1123/2)</f>
        <v>143</v>
      </c>
      <c r="H1123" s="15">
        <f t="shared" si="36"/>
        <v>143</v>
      </c>
    </row>
    <row r="1124" spans="1:8" s="8" customFormat="1" ht="22.5" customHeight="1" x14ac:dyDescent="0.25">
      <c r="A1124" s="12" t="s">
        <v>1045</v>
      </c>
      <c r="B1124" s="41">
        <v>1124859</v>
      </c>
      <c r="C1124" s="107" t="s">
        <v>711</v>
      </c>
      <c r="D1124" s="12" t="s">
        <v>1061</v>
      </c>
      <c r="E1124" s="112">
        <v>1</v>
      </c>
      <c r="F1124" s="134">
        <v>82</v>
      </c>
      <c r="G1124" s="15">
        <f t="shared" ref="G1124:G1188" si="37">SUM(F1124/2)</f>
        <v>41</v>
      </c>
      <c r="H1124" s="15">
        <f t="shared" si="36"/>
        <v>41</v>
      </c>
    </row>
    <row r="1125" spans="1:8" s="8" customFormat="1" ht="19.5" customHeight="1" x14ac:dyDescent="0.25">
      <c r="A1125" s="12" t="s">
        <v>1046</v>
      </c>
      <c r="B1125" s="41">
        <v>1127186</v>
      </c>
      <c r="C1125" s="107" t="s">
        <v>2384</v>
      </c>
      <c r="D1125" s="12" t="s">
        <v>1061</v>
      </c>
      <c r="E1125" s="62">
        <v>1</v>
      </c>
      <c r="F1125" s="135">
        <v>2220</v>
      </c>
      <c r="G1125" s="15">
        <f t="shared" si="37"/>
        <v>1110</v>
      </c>
      <c r="H1125" s="15">
        <f t="shared" si="36"/>
        <v>1110</v>
      </c>
    </row>
    <row r="1126" spans="1:8" s="8" customFormat="1" ht="21" customHeight="1" x14ac:dyDescent="0.25">
      <c r="A1126" s="12" t="s">
        <v>1047</v>
      </c>
      <c r="B1126" s="42">
        <v>112610044</v>
      </c>
      <c r="C1126" s="104" t="s">
        <v>2548</v>
      </c>
      <c r="D1126" s="12" t="s">
        <v>1061</v>
      </c>
      <c r="E1126" s="112">
        <v>1</v>
      </c>
      <c r="F1126" s="103">
        <v>1755</v>
      </c>
      <c r="G1126" s="15">
        <f t="shared" si="37"/>
        <v>877.5</v>
      </c>
      <c r="H1126" s="15">
        <f t="shared" si="36"/>
        <v>877.5</v>
      </c>
    </row>
    <row r="1127" spans="1:8" s="8" customFormat="1" ht="15.75" customHeight="1" x14ac:dyDescent="0.25">
      <c r="A1127" s="12" t="s">
        <v>1048</v>
      </c>
      <c r="B1127" s="42">
        <v>112610056</v>
      </c>
      <c r="C1127" s="104" t="s">
        <v>2549</v>
      </c>
      <c r="D1127" s="12" t="s">
        <v>1156</v>
      </c>
      <c r="E1127" s="112">
        <v>2</v>
      </c>
      <c r="F1127" s="103">
        <v>200</v>
      </c>
      <c r="G1127" s="15">
        <f t="shared" si="37"/>
        <v>100</v>
      </c>
      <c r="H1127" s="15">
        <f t="shared" si="36"/>
        <v>100</v>
      </c>
    </row>
    <row r="1128" spans="1:8" s="8" customFormat="1" ht="15" customHeight="1" x14ac:dyDescent="0.25">
      <c r="A1128" s="12" t="s">
        <v>1049</v>
      </c>
      <c r="B1128" s="41">
        <v>112610058</v>
      </c>
      <c r="C1128" s="107" t="s">
        <v>2550</v>
      </c>
      <c r="D1128" s="12" t="s">
        <v>1156</v>
      </c>
      <c r="E1128" s="62">
        <v>2</v>
      </c>
      <c r="F1128" s="103">
        <v>400</v>
      </c>
      <c r="G1128" s="15">
        <f t="shared" si="37"/>
        <v>200</v>
      </c>
      <c r="H1128" s="15">
        <f t="shared" si="36"/>
        <v>200</v>
      </c>
    </row>
    <row r="1129" spans="1:8" s="8" customFormat="1" ht="16.5" customHeight="1" x14ac:dyDescent="0.25">
      <c r="A1129" s="12" t="s">
        <v>1050</v>
      </c>
      <c r="B1129" s="41">
        <v>112610061</v>
      </c>
      <c r="C1129" s="107" t="s">
        <v>2551</v>
      </c>
      <c r="D1129" s="12" t="s">
        <v>1061</v>
      </c>
      <c r="E1129" s="113">
        <v>2</v>
      </c>
      <c r="F1129" s="103">
        <v>318</v>
      </c>
      <c r="G1129" s="15">
        <f t="shared" si="37"/>
        <v>159</v>
      </c>
      <c r="H1129" s="15">
        <f t="shared" si="36"/>
        <v>159</v>
      </c>
    </row>
    <row r="1130" spans="1:8" s="8" customFormat="1" ht="14.25" customHeight="1" x14ac:dyDescent="0.25">
      <c r="A1130" s="12" t="s">
        <v>1051</v>
      </c>
      <c r="B1130" s="41">
        <v>112610062</v>
      </c>
      <c r="C1130" s="107" t="s">
        <v>2551</v>
      </c>
      <c r="D1130" s="12" t="s">
        <v>1156</v>
      </c>
      <c r="E1130" s="113">
        <v>2</v>
      </c>
      <c r="F1130" s="103">
        <v>578</v>
      </c>
      <c r="G1130" s="15">
        <f t="shared" si="37"/>
        <v>289</v>
      </c>
      <c r="H1130" s="15">
        <f t="shared" si="36"/>
        <v>289</v>
      </c>
    </row>
    <row r="1131" spans="1:8" s="8" customFormat="1" ht="15.75" customHeight="1" x14ac:dyDescent="0.25">
      <c r="A1131" s="12" t="s">
        <v>1052</v>
      </c>
      <c r="B1131" s="41">
        <v>112610063</v>
      </c>
      <c r="C1131" s="107" t="s">
        <v>2552</v>
      </c>
      <c r="D1131" s="12" t="s">
        <v>1156</v>
      </c>
      <c r="E1131" s="113">
        <v>1</v>
      </c>
      <c r="F1131" s="103">
        <v>149</v>
      </c>
      <c r="G1131" s="15">
        <f t="shared" si="37"/>
        <v>74.5</v>
      </c>
      <c r="H1131" s="15">
        <f t="shared" si="36"/>
        <v>74.5</v>
      </c>
    </row>
    <row r="1132" spans="1:8" s="8" customFormat="1" ht="19.5" customHeight="1" x14ac:dyDescent="0.25">
      <c r="A1132" s="12" t="s">
        <v>1053</v>
      </c>
      <c r="B1132" s="41">
        <v>112610064</v>
      </c>
      <c r="C1132" s="107" t="s">
        <v>2552</v>
      </c>
      <c r="D1132" s="12" t="s">
        <v>1061</v>
      </c>
      <c r="E1132" s="113">
        <v>1</v>
      </c>
      <c r="F1132" s="103">
        <v>267</v>
      </c>
      <c r="G1132" s="15">
        <f t="shared" si="37"/>
        <v>133.5</v>
      </c>
      <c r="H1132" s="15">
        <f t="shared" si="36"/>
        <v>133.5</v>
      </c>
    </row>
    <row r="1133" spans="1:8" s="8" customFormat="1" ht="16.5" customHeight="1" x14ac:dyDescent="0.25">
      <c r="A1133" s="12" t="s">
        <v>1054</v>
      </c>
      <c r="B1133" s="41">
        <v>112610065</v>
      </c>
      <c r="C1133" s="107" t="s">
        <v>2553</v>
      </c>
      <c r="D1133" s="12" t="s">
        <v>1156</v>
      </c>
      <c r="E1133" s="113">
        <v>10</v>
      </c>
      <c r="F1133" s="103">
        <v>5000</v>
      </c>
      <c r="G1133" s="15">
        <f t="shared" si="37"/>
        <v>2500</v>
      </c>
      <c r="H1133" s="15">
        <f t="shared" si="36"/>
        <v>2500</v>
      </c>
    </row>
    <row r="1134" spans="1:8" s="8" customFormat="1" ht="15.75" customHeight="1" x14ac:dyDescent="0.25">
      <c r="A1134" s="12" t="s">
        <v>1055</v>
      </c>
      <c r="B1134" s="42">
        <v>112610045</v>
      </c>
      <c r="C1134" s="104" t="s">
        <v>2554</v>
      </c>
      <c r="D1134" s="12" t="s">
        <v>1156</v>
      </c>
      <c r="E1134" s="113">
        <v>1</v>
      </c>
      <c r="F1134" s="103">
        <v>600</v>
      </c>
      <c r="G1134" s="15">
        <f t="shared" si="37"/>
        <v>300</v>
      </c>
      <c r="H1134" s="15">
        <f t="shared" si="36"/>
        <v>300</v>
      </c>
    </row>
    <row r="1135" spans="1:8" s="8" customFormat="1" ht="15.75" customHeight="1" x14ac:dyDescent="0.25">
      <c r="A1135" s="12" t="s">
        <v>1056</v>
      </c>
      <c r="B1135" s="41">
        <v>112610095</v>
      </c>
      <c r="C1135" s="107" t="s">
        <v>2385</v>
      </c>
      <c r="D1135" s="12" t="s">
        <v>1156</v>
      </c>
      <c r="E1135" s="113">
        <v>1</v>
      </c>
      <c r="F1135" s="103">
        <v>1739</v>
      </c>
      <c r="G1135" s="15">
        <f t="shared" si="37"/>
        <v>869.5</v>
      </c>
      <c r="H1135" s="15">
        <f t="shared" si="36"/>
        <v>869.5</v>
      </c>
    </row>
    <row r="1136" spans="1:8" s="8" customFormat="1" ht="15.75" customHeight="1" x14ac:dyDescent="0.25">
      <c r="A1136" s="12" t="s">
        <v>724</v>
      </c>
      <c r="B1136" s="41">
        <v>112610067</v>
      </c>
      <c r="C1136" s="107" t="s">
        <v>2555</v>
      </c>
      <c r="D1136" s="12" t="s">
        <v>1156</v>
      </c>
      <c r="E1136" s="113">
        <f>1+1+3</f>
        <v>5</v>
      </c>
      <c r="F1136" s="103">
        <f>149+149+447</f>
        <v>745</v>
      </c>
      <c r="G1136" s="15">
        <f t="shared" si="37"/>
        <v>372.5</v>
      </c>
      <c r="H1136" s="15">
        <f t="shared" si="36"/>
        <v>372.5</v>
      </c>
    </row>
    <row r="1137" spans="1:8" s="8" customFormat="1" ht="15.75" customHeight="1" x14ac:dyDescent="0.25">
      <c r="A1137" s="12" t="s">
        <v>725</v>
      </c>
      <c r="B1137" s="41">
        <v>112610068</v>
      </c>
      <c r="C1137" s="107" t="s">
        <v>2551</v>
      </c>
      <c r="D1137" s="12" t="s">
        <v>1156</v>
      </c>
      <c r="E1137" s="113">
        <f>2+2+1</f>
        <v>5</v>
      </c>
      <c r="F1137" s="103">
        <f>498+498+249</f>
        <v>1245</v>
      </c>
      <c r="G1137" s="15">
        <f t="shared" si="37"/>
        <v>622.5</v>
      </c>
      <c r="H1137" s="15">
        <f t="shared" si="36"/>
        <v>622.5</v>
      </c>
    </row>
    <row r="1138" spans="1:8" s="8" customFormat="1" ht="32.25" customHeight="1" x14ac:dyDescent="0.25">
      <c r="A1138" s="12" t="s">
        <v>726</v>
      </c>
      <c r="B1138" s="45">
        <v>1127995</v>
      </c>
      <c r="C1138" s="153" t="s">
        <v>2386</v>
      </c>
      <c r="D1138" s="12" t="s">
        <v>1156</v>
      </c>
      <c r="E1138" s="136">
        <v>1</v>
      </c>
      <c r="F1138" s="122">
        <v>3300</v>
      </c>
      <c r="G1138" s="15">
        <f t="shared" si="37"/>
        <v>1650</v>
      </c>
      <c r="H1138" s="15">
        <f t="shared" si="36"/>
        <v>1650</v>
      </c>
    </row>
    <row r="1139" spans="1:8" s="8" customFormat="1" ht="27.75" customHeight="1" x14ac:dyDescent="0.25">
      <c r="A1139" s="12" t="s">
        <v>727</v>
      </c>
      <c r="B1139" s="41">
        <v>112610070</v>
      </c>
      <c r="C1139" s="107" t="s">
        <v>2556</v>
      </c>
      <c r="D1139" s="12" t="s">
        <v>1156</v>
      </c>
      <c r="E1139" s="113">
        <v>1</v>
      </c>
      <c r="F1139" s="103">
        <v>1205</v>
      </c>
      <c r="G1139" s="15">
        <f t="shared" si="37"/>
        <v>602.5</v>
      </c>
      <c r="H1139" s="15">
        <f t="shared" si="36"/>
        <v>602.5</v>
      </c>
    </row>
    <row r="1140" spans="1:8" s="8" customFormat="1" ht="30.75" customHeight="1" x14ac:dyDescent="0.25">
      <c r="A1140" s="12" t="s">
        <v>728</v>
      </c>
      <c r="B1140" s="41">
        <v>112610081</v>
      </c>
      <c r="C1140" s="107" t="s">
        <v>2557</v>
      </c>
      <c r="D1140" s="12" t="s">
        <v>1061</v>
      </c>
      <c r="E1140" s="113">
        <v>1</v>
      </c>
      <c r="F1140" s="103">
        <v>885</v>
      </c>
      <c r="G1140" s="15">
        <f t="shared" si="37"/>
        <v>442.5</v>
      </c>
      <c r="H1140" s="15">
        <f t="shared" si="36"/>
        <v>442.5</v>
      </c>
    </row>
    <row r="1141" spans="1:8" s="8" customFormat="1" ht="27" customHeight="1" x14ac:dyDescent="0.25">
      <c r="A1141" s="12" t="s">
        <v>729</v>
      </c>
      <c r="B1141" s="41">
        <v>112610082</v>
      </c>
      <c r="C1141" s="107" t="s">
        <v>2558</v>
      </c>
      <c r="D1141" s="12" t="s">
        <v>1061</v>
      </c>
      <c r="E1141" s="113">
        <v>2</v>
      </c>
      <c r="F1141" s="103">
        <v>900</v>
      </c>
      <c r="G1141" s="15">
        <f t="shared" si="37"/>
        <v>450</v>
      </c>
      <c r="H1141" s="15">
        <f t="shared" si="36"/>
        <v>450</v>
      </c>
    </row>
    <row r="1142" spans="1:8" s="8" customFormat="1" ht="15.75" customHeight="1" x14ac:dyDescent="0.25">
      <c r="A1142" s="12" t="s">
        <v>730</v>
      </c>
      <c r="B1142" s="41" t="s">
        <v>2388</v>
      </c>
      <c r="C1142" s="107" t="s">
        <v>2558</v>
      </c>
      <c r="D1142" s="12" t="s">
        <v>1061</v>
      </c>
      <c r="E1142" s="113">
        <v>2</v>
      </c>
      <c r="F1142" s="103">
        <v>1200</v>
      </c>
      <c r="G1142" s="15">
        <f t="shared" si="37"/>
        <v>600</v>
      </c>
      <c r="H1142" s="15">
        <f t="shared" si="36"/>
        <v>600</v>
      </c>
    </row>
    <row r="1143" spans="1:8" s="8" customFormat="1" ht="16.5" customHeight="1" x14ac:dyDescent="0.25">
      <c r="A1143" s="12" t="s">
        <v>731</v>
      </c>
      <c r="B1143" s="41">
        <v>112610094</v>
      </c>
      <c r="C1143" s="107" t="s">
        <v>2559</v>
      </c>
      <c r="D1143" s="12" t="s">
        <v>1061</v>
      </c>
      <c r="E1143" s="113">
        <v>1</v>
      </c>
      <c r="F1143" s="103">
        <v>1910.9</v>
      </c>
      <c r="G1143" s="15">
        <f t="shared" si="37"/>
        <v>955.45</v>
      </c>
      <c r="H1143" s="15">
        <f t="shared" si="36"/>
        <v>955.45</v>
      </c>
    </row>
    <row r="1144" spans="1:8" s="8" customFormat="1" ht="14.25" customHeight="1" x14ac:dyDescent="0.25">
      <c r="A1144" s="12" t="s">
        <v>732</v>
      </c>
      <c r="B1144" s="41">
        <v>112610091</v>
      </c>
      <c r="C1144" s="104" t="s">
        <v>2560</v>
      </c>
      <c r="D1144" s="12" t="s">
        <v>1061</v>
      </c>
      <c r="E1144" s="113">
        <v>1</v>
      </c>
      <c r="F1144" s="103">
        <v>1180</v>
      </c>
      <c r="G1144" s="15">
        <f t="shared" si="37"/>
        <v>590</v>
      </c>
      <c r="H1144" s="15">
        <f t="shared" si="36"/>
        <v>590</v>
      </c>
    </row>
    <row r="1145" spans="1:8" s="8" customFormat="1" ht="18.75" customHeight="1" x14ac:dyDescent="0.25">
      <c r="A1145" s="12" t="s">
        <v>733</v>
      </c>
      <c r="B1145" s="41">
        <v>112610087</v>
      </c>
      <c r="C1145" s="107" t="s">
        <v>2561</v>
      </c>
      <c r="D1145" s="12" t="s">
        <v>1061</v>
      </c>
      <c r="E1145" s="113">
        <v>1</v>
      </c>
      <c r="F1145" s="103">
        <v>2100</v>
      </c>
      <c r="G1145" s="15">
        <f t="shared" si="37"/>
        <v>1050</v>
      </c>
      <c r="H1145" s="15">
        <f t="shared" ref="H1145:H1198" si="38">F1145-G1145</f>
        <v>1050</v>
      </c>
    </row>
    <row r="1146" spans="1:8" s="8" customFormat="1" ht="18.75" customHeight="1" x14ac:dyDescent="0.25">
      <c r="A1146" s="12" t="s">
        <v>734</v>
      </c>
      <c r="B1146" s="41">
        <v>112710015</v>
      </c>
      <c r="C1146" s="107" t="s">
        <v>2562</v>
      </c>
      <c r="D1146" s="12" t="s">
        <v>1156</v>
      </c>
      <c r="E1146" s="113">
        <v>1</v>
      </c>
      <c r="F1146" s="103">
        <v>1600</v>
      </c>
      <c r="G1146" s="15">
        <f t="shared" si="37"/>
        <v>800</v>
      </c>
      <c r="H1146" s="15">
        <f t="shared" si="38"/>
        <v>800</v>
      </c>
    </row>
    <row r="1147" spans="1:8" s="8" customFormat="1" ht="16.5" customHeight="1" x14ac:dyDescent="0.25">
      <c r="A1147" s="12" t="s">
        <v>735</v>
      </c>
      <c r="B1147" s="41">
        <v>11271006</v>
      </c>
      <c r="C1147" s="107" t="s">
        <v>2563</v>
      </c>
      <c r="D1147" s="12" t="s">
        <v>1061</v>
      </c>
      <c r="E1147" s="113">
        <v>1</v>
      </c>
      <c r="F1147" s="103">
        <v>1845</v>
      </c>
      <c r="G1147" s="15">
        <f t="shared" si="37"/>
        <v>922.5</v>
      </c>
      <c r="H1147" s="15">
        <f t="shared" si="38"/>
        <v>922.5</v>
      </c>
    </row>
    <row r="1148" spans="1:8" s="8" customFormat="1" ht="20.25" customHeight="1" x14ac:dyDescent="0.25">
      <c r="A1148" s="12" t="s">
        <v>736</v>
      </c>
      <c r="B1148" s="41">
        <v>11271001</v>
      </c>
      <c r="C1148" s="107" t="s">
        <v>2564</v>
      </c>
      <c r="D1148" s="12" t="s">
        <v>1061</v>
      </c>
      <c r="E1148" s="113">
        <v>1</v>
      </c>
      <c r="F1148" s="103">
        <v>3199</v>
      </c>
      <c r="G1148" s="15">
        <f t="shared" si="37"/>
        <v>1599.5</v>
      </c>
      <c r="H1148" s="15">
        <f t="shared" si="38"/>
        <v>1599.5</v>
      </c>
    </row>
    <row r="1149" spans="1:8" s="8" customFormat="1" ht="23.25" customHeight="1" x14ac:dyDescent="0.25">
      <c r="A1149" s="12" t="s">
        <v>737</v>
      </c>
      <c r="B1149" s="41">
        <v>112610089</v>
      </c>
      <c r="C1149" s="107" t="s">
        <v>2565</v>
      </c>
      <c r="D1149" s="12" t="s">
        <v>1061</v>
      </c>
      <c r="E1149" s="113">
        <v>1</v>
      </c>
      <c r="F1149" s="103">
        <v>1010</v>
      </c>
      <c r="G1149" s="15">
        <f t="shared" si="37"/>
        <v>505</v>
      </c>
      <c r="H1149" s="15">
        <f t="shared" si="38"/>
        <v>505</v>
      </c>
    </row>
    <row r="1150" spans="1:8" s="8" customFormat="1" ht="13.5" customHeight="1" x14ac:dyDescent="0.25">
      <c r="A1150" s="12" t="s">
        <v>738</v>
      </c>
      <c r="B1150" s="41">
        <v>112610071</v>
      </c>
      <c r="C1150" s="107" t="s">
        <v>2484</v>
      </c>
      <c r="D1150" s="12" t="s">
        <v>1156</v>
      </c>
      <c r="E1150" s="113">
        <v>1</v>
      </c>
      <c r="F1150" s="103">
        <v>1000</v>
      </c>
      <c r="G1150" s="15">
        <f t="shared" si="37"/>
        <v>500</v>
      </c>
      <c r="H1150" s="15">
        <f t="shared" si="38"/>
        <v>500</v>
      </c>
    </row>
    <row r="1151" spans="1:8" s="8" customFormat="1" ht="14.25" customHeight="1" x14ac:dyDescent="0.25">
      <c r="A1151" s="12" t="s">
        <v>739</v>
      </c>
      <c r="B1151" s="41">
        <v>112610073</v>
      </c>
      <c r="C1151" s="107" t="s">
        <v>717</v>
      </c>
      <c r="D1151" s="12" t="s">
        <v>1156</v>
      </c>
      <c r="E1151" s="113">
        <v>2</v>
      </c>
      <c r="F1151" s="103">
        <v>400</v>
      </c>
      <c r="G1151" s="15">
        <f t="shared" si="37"/>
        <v>200</v>
      </c>
      <c r="H1151" s="15">
        <f t="shared" si="38"/>
        <v>200</v>
      </c>
    </row>
    <row r="1152" spans="1:8" s="8" customFormat="1" ht="13.5" customHeight="1" x14ac:dyDescent="0.25">
      <c r="A1152" s="12" t="s">
        <v>740</v>
      </c>
      <c r="B1152" s="41">
        <v>112610075</v>
      </c>
      <c r="C1152" s="107" t="s">
        <v>2484</v>
      </c>
      <c r="D1152" s="12" t="s">
        <v>1156</v>
      </c>
      <c r="E1152" s="113">
        <v>1</v>
      </c>
      <c r="F1152" s="103">
        <v>1882.95</v>
      </c>
      <c r="G1152" s="15">
        <f t="shared" si="37"/>
        <v>941.47500000000002</v>
      </c>
      <c r="H1152" s="15">
        <f t="shared" si="38"/>
        <v>941.47500000000002</v>
      </c>
    </row>
    <row r="1153" spans="1:8" s="8" customFormat="1" ht="15.75" customHeight="1" x14ac:dyDescent="0.25">
      <c r="A1153" s="12" t="s">
        <v>741</v>
      </c>
      <c r="B1153" s="41">
        <v>1124984</v>
      </c>
      <c r="C1153" s="107" t="s">
        <v>2387</v>
      </c>
      <c r="D1153" s="12" t="s">
        <v>1061</v>
      </c>
      <c r="E1153" s="113">
        <v>1</v>
      </c>
      <c r="F1153" s="103">
        <v>3800</v>
      </c>
      <c r="G1153" s="15">
        <f>SUM(F1153/2)</f>
        <v>1900</v>
      </c>
      <c r="H1153" s="15">
        <f t="shared" si="38"/>
        <v>1900</v>
      </c>
    </row>
    <row r="1154" spans="1:8" s="8" customFormat="1" ht="18.75" customHeight="1" x14ac:dyDescent="0.25">
      <c r="A1154" s="12" t="s">
        <v>742</v>
      </c>
      <c r="B1154" s="41">
        <v>1124985</v>
      </c>
      <c r="C1154" s="107" t="s">
        <v>2387</v>
      </c>
      <c r="D1154" s="12" t="s">
        <v>1061</v>
      </c>
      <c r="E1154" s="113">
        <v>1</v>
      </c>
      <c r="F1154" s="103">
        <v>3800</v>
      </c>
      <c r="G1154" s="15">
        <f t="shared" si="37"/>
        <v>1900</v>
      </c>
      <c r="H1154" s="15">
        <f t="shared" si="38"/>
        <v>1900</v>
      </c>
    </row>
    <row r="1155" spans="1:8" s="8" customFormat="1" ht="24" customHeight="1" x14ac:dyDescent="0.25">
      <c r="A1155" s="12" t="s">
        <v>743</v>
      </c>
      <c r="B1155" s="41">
        <v>11271004</v>
      </c>
      <c r="C1155" s="107" t="s">
        <v>2566</v>
      </c>
      <c r="D1155" s="12" t="s">
        <v>1156</v>
      </c>
      <c r="E1155" s="113">
        <v>1</v>
      </c>
      <c r="F1155" s="103">
        <v>4500</v>
      </c>
      <c r="G1155" s="15">
        <f t="shared" si="37"/>
        <v>2250</v>
      </c>
      <c r="H1155" s="15">
        <f t="shared" si="38"/>
        <v>2250</v>
      </c>
    </row>
    <row r="1156" spans="1:8" s="8" customFormat="1" ht="20.25" customHeight="1" x14ac:dyDescent="0.25">
      <c r="A1156" s="12" t="s">
        <v>744</v>
      </c>
      <c r="B1156" s="41">
        <v>11271008</v>
      </c>
      <c r="C1156" s="107" t="s">
        <v>2567</v>
      </c>
      <c r="D1156" s="12" t="s">
        <v>1156</v>
      </c>
      <c r="E1156" s="113">
        <v>1</v>
      </c>
      <c r="F1156" s="103">
        <v>3099</v>
      </c>
      <c r="G1156" s="15">
        <f t="shared" si="37"/>
        <v>1549.5</v>
      </c>
      <c r="H1156" s="15">
        <f t="shared" si="38"/>
        <v>1549.5</v>
      </c>
    </row>
    <row r="1157" spans="1:8" s="8" customFormat="1" ht="18.75" customHeight="1" x14ac:dyDescent="0.25">
      <c r="A1157" s="12" t="s">
        <v>745</v>
      </c>
      <c r="B1157" s="41">
        <v>11271009</v>
      </c>
      <c r="C1157" s="107" t="s">
        <v>2567</v>
      </c>
      <c r="D1157" s="12" t="s">
        <v>1156</v>
      </c>
      <c r="E1157" s="113">
        <v>1</v>
      </c>
      <c r="F1157" s="103">
        <v>1600</v>
      </c>
      <c r="G1157" s="15">
        <f t="shared" si="37"/>
        <v>800</v>
      </c>
      <c r="H1157" s="15">
        <f t="shared" si="38"/>
        <v>800</v>
      </c>
    </row>
    <row r="1158" spans="1:8" s="8" customFormat="1" ht="15" customHeight="1" x14ac:dyDescent="0.25">
      <c r="A1158" s="12" t="s">
        <v>746</v>
      </c>
      <c r="B1158" s="41">
        <v>1127996</v>
      </c>
      <c r="C1158" s="67" t="s">
        <v>2568</v>
      </c>
      <c r="D1158" s="12" t="s">
        <v>1156</v>
      </c>
      <c r="E1158" s="113">
        <v>1</v>
      </c>
      <c r="F1158" s="103">
        <v>4150</v>
      </c>
      <c r="G1158" s="15">
        <f t="shared" si="37"/>
        <v>2075</v>
      </c>
      <c r="H1158" s="15">
        <f t="shared" si="38"/>
        <v>2075</v>
      </c>
    </row>
    <row r="1159" spans="1:8" s="8" customFormat="1" ht="21" customHeight="1" x14ac:dyDescent="0.25">
      <c r="A1159" s="12" t="s">
        <v>748</v>
      </c>
      <c r="B1159" s="41">
        <v>1127998</v>
      </c>
      <c r="C1159" s="67" t="s">
        <v>2568</v>
      </c>
      <c r="D1159" s="12" t="s">
        <v>1061</v>
      </c>
      <c r="E1159" s="113">
        <v>1</v>
      </c>
      <c r="F1159" s="103">
        <v>4150</v>
      </c>
      <c r="G1159" s="15">
        <f t="shared" si="37"/>
        <v>2075</v>
      </c>
      <c r="H1159" s="15">
        <f t="shared" si="38"/>
        <v>2075</v>
      </c>
    </row>
    <row r="1160" spans="1:8" s="8" customFormat="1" ht="14.25" customHeight="1" x14ac:dyDescent="0.25">
      <c r="A1160" s="12" t="s">
        <v>749</v>
      </c>
      <c r="B1160" s="41">
        <v>11271002</v>
      </c>
      <c r="C1160" s="107" t="s">
        <v>2569</v>
      </c>
      <c r="D1160" s="12" t="s">
        <v>1061</v>
      </c>
      <c r="E1160" s="113">
        <v>1</v>
      </c>
      <c r="F1160" s="103">
        <v>5000</v>
      </c>
      <c r="G1160" s="15">
        <f t="shared" si="37"/>
        <v>2500</v>
      </c>
      <c r="H1160" s="15">
        <f t="shared" si="38"/>
        <v>2500</v>
      </c>
    </row>
    <row r="1161" spans="1:8" s="8" customFormat="1" ht="15" customHeight="1" x14ac:dyDescent="0.25">
      <c r="A1161" s="12" t="s">
        <v>750</v>
      </c>
      <c r="B1161" s="41">
        <v>11271003</v>
      </c>
      <c r="C1161" s="107" t="s">
        <v>2569</v>
      </c>
      <c r="D1161" s="12" t="s">
        <v>1061</v>
      </c>
      <c r="E1161" s="113">
        <v>1</v>
      </c>
      <c r="F1161" s="103">
        <v>5000</v>
      </c>
      <c r="G1161" s="15">
        <f t="shared" si="37"/>
        <v>2500</v>
      </c>
      <c r="H1161" s="15">
        <f t="shared" si="38"/>
        <v>2500</v>
      </c>
    </row>
    <row r="1162" spans="1:8" s="8" customFormat="1" ht="13.5" customHeight="1" x14ac:dyDescent="0.25">
      <c r="A1162" s="12" t="s">
        <v>751</v>
      </c>
      <c r="B1162" s="41">
        <v>112610087</v>
      </c>
      <c r="C1162" s="107" t="s">
        <v>2561</v>
      </c>
      <c r="D1162" s="12" t="s">
        <v>1156</v>
      </c>
      <c r="E1162" s="113">
        <v>1</v>
      </c>
      <c r="F1162" s="103">
        <v>2222.5300000000002</v>
      </c>
      <c r="G1162" s="15">
        <f t="shared" si="37"/>
        <v>1111.2650000000001</v>
      </c>
      <c r="H1162" s="15">
        <f t="shared" si="38"/>
        <v>1111.2650000000001</v>
      </c>
    </row>
    <row r="1163" spans="1:8" s="8" customFormat="1" ht="15" customHeight="1" x14ac:dyDescent="0.25">
      <c r="A1163" s="12" t="s">
        <v>752</v>
      </c>
      <c r="B1163" s="41">
        <v>112610093</v>
      </c>
      <c r="C1163" s="67" t="s">
        <v>2570</v>
      </c>
      <c r="D1163" s="12" t="s">
        <v>1156</v>
      </c>
      <c r="E1163" s="113">
        <v>2</v>
      </c>
      <c r="F1163" s="103">
        <v>4000</v>
      </c>
      <c r="G1163" s="15">
        <f t="shared" si="37"/>
        <v>2000</v>
      </c>
      <c r="H1163" s="15">
        <f t="shared" si="38"/>
        <v>2000</v>
      </c>
    </row>
    <row r="1164" spans="1:8" s="8" customFormat="1" ht="15.75" customHeight="1" x14ac:dyDescent="0.25">
      <c r="A1164" s="12" t="s">
        <v>753</v>
      </c>
      <c r="B1164" s="41">
        <v>112610075</v>
      </c>
      <c r="C1164" s="107" t="s">
        <v>2571</v>
      </c>
      <c r="D1164" s="12" t="s">
        <v>1156</v>
      </c>
      <c r="E1164" s="113">
        <v>1</v>
      </c>
      <c r="F1164" s="103">
        <v>800</v>
      </c>
      <c r="G1164" s="15">
        <f t="shared" si="37"/>
        <v>400</v>
      </c>
      <c r="H1164" s="15">
        <f t="shared" si="38"/>
        <v>400</v>
      </c>
    </row>
    <row r="1165" spans="1:8" s="8" customFormat="1" ht="16.5" customHeight="1" x14ac:dyDescent="0.25">
      <c r="A1165" s="12" t="s">
        <v>754</v>
      </c>
      <c r="B1165" s="41">
        <v>112610074</v>
      </c>
      <c r="C1165" s="107" t="s">
        <v>2572</v>
      </c>
      <c r="D1165" s="12" t="s">
        <v>1156</v>
      </c>
      <c r="E1165" s="113">
        <v>2</v>
      </c>
      <c r="F1165" s="103">
        <v>3000</v>
      </c>
      <c r="G1165" s="15">
        <f t="shared" si="37"/>
        <v>1500</v>
      </c>
      <c r="H1165" s="15">
        <f t="shared" si="38"/>
        <v>1500</v>
      </c>
    </row>
    <row r="1166" spans="1:8" s="8" customFormat="1" ht="18.75" customHeight="1" x14ac:dyDescent="0.25">
      <c r="A1166" s="12" t="s">
        <v>756</v>
      </c>
      <c r="B1166" s="41">
        <v>112710011</v>
      </c>
      <c r="C1166" s="107" t="s">
        <v>2573</v>
      </c>
      <c r="D1166" s="12" t="s">
        <v>1061</v>
      </c>
      <c r="E1166" s="136">
        <v>1</v>
      </c>
      <c r="F1166" s="122">
        <v>4500</v>
      </c>
      <c r="G1166" s="15">
        <f t="shared" si="37"/>
        <v>2250</v>
      </c>
      <c r="H1166" s="15">
        <f t="shared" si="38"/>
        <v>2250</v>
      </c>
    </row>
    <row r="1167" spans="1:8" s="8" customFormat="1" ht="15.75" customHeight="1" x14ac:dyDescent="0.25">
      <c r="A1167" s="12" t="s">
        <v>757</v>
      </c>
      <c r="B1167" s="41">
        <v>112610046</v>
      </c>
      <c r="C1167" s="107" t="s">
        <v>717</v>
      </c>
      <c r="D1167" s="12" t="s">
        <v>1156</v>
      </c>
      <c r="E1167" s="113">
        <v>1</v>
      </c>
      <c r="F1167" s="103">
        <v>400</v>
      </c>
      <c r="G1167" s="15">
        <f t="shared" si="37"/>
        <v>200</v>
      </c>
      <c r="H1167" s="15">
        <f t="shared" si="38"/>
        <v>200</v>
      </c>
    </row>
    <row r="1168" spans="1:8" s="8" customFormat="1" ht="15.75" customHeight="1" x14ac:dyDescent="0.25">
      <c r="A1168" s="12" t="s">
        <v>758</v>
      </c>
      <c r="B1168" s="42">
        <v>112610047</v>
      </c>
      <c r="C1168" s="104" t="s">
        <v>1966</v>
      </c>
      <c r="D1168" s="12" t="s">
        <v>1156</v>
      </c>
      <c r="E1168" s="113">
        <v>1</v>
      </c>
      <c r="F1168" s="103">
        <v>500</v>
      </c>
      <c r="G1168" s="15">
        <f t="shared" si="37"/>
        <v>250</v>
      </c>
      <c r="H1168" s="15">
        <f t="shared" si="38"/>
        <v>250</v>
      </c>
    </row>
    <row r="1169" spans="1:8" s="8" customFormat="1" ht="16.5" customHeight="1" x14ac:dyDescent="0.25">
      <c r="A1169" s="12" t="s">
        <v>759</v>
      </c>
      <c r="B1169" s="42">
        <v>112610048</v>
      </c>
      <c r="C1169" s="104" t="s">
        <v>2484</v>
      </c>
      <c r="D1169" s="12" t="s">
        <v>1061</v>
      </c>
      <c r="E1169" s="113">
        <v>1</v>
      </c>
      <c r="F1169" s="103">
        <v>300</v>
      </c>
      <c r="G1169" s="15">
        <f t="shared" si="37"/>
        <v>150</v>
      </c>
      <c r="H1169" s="15">
        <f t="shared" si="38"/>
        <v>150</v>
      </c>
    </row>
    <row r="1170" spans="1:8" s="8" customFormat="1" ht="15.75" customHeight="1" x14ac:dyDescent="0.25">
      <c r="A1170" s="12" t="s">
        <v>760</v>
      </c>
      <c r="B1170" s="42">
        <v>112610049</v>
      </c>
      <c r="C1170" s="104" t="s">
        <v>2095</v>
      </c>
      <c r="D1170" s="12" t="s">
        <v>1061</v>
      </c>
      <c r="E1170" s="113">
        <v>1</v>
      </c>
      <c r="F1170" s="103">
        <v>400</v>
      </c>
      <c r="G1170" s="15">
        <f t="shared" si="37"/>
        <v>200</v>
      </c>
      <c r="H1170" s="15">
        <f t="shared" si="38"/>
        <v>200</v>
      </c>
    </row>
    <row r="1171" spans="1:8" s="8" customFormat="1" ht="15.75" customHeight="1" x14ac:dyDescent="0.25">
      <c r="A1171" s="12" t="s">
        <v>761</v>
      </c>
      <c r="B1171" s="42">
        <v>112710013</v>
      </c>
      <c r="C1171" s="107" t="s">
        <v>2573</v>
      </c>
      <c r="D1171" s="12" t="s">
        <v>1061</v>
      </c>
      <c r="E1171" s="113">
        <v>1</v>
      </c>
      <c r="F1171" s="103">
        <v>5000</v>
      </c>
      <c r="G1171" s="15">
        <f t="shared" si="37"/>
        <v>2500</v>
      </c>
      <c r="H1171" s="15">
        <f t="shared" si="38"/>
        <v>2500</v>
      </c>
    </row>
    <row r="1172" spans="1:8" s="8" customFormat="1" ht="15.75" customHeight="1" x14ac:dyDescent="0.25">
      <c r="A1172" s="12" t="s">
        <v>762</v>
      </c>
      <c r="B1172" s="42">
        <v>112610050</v>
      </c>
      <c r="C1172" s="104" t="s">
        <v>2574</v>
      </c>
      <c r="D1172" s="12" t="s">
        <v>1156</v>
      </c>
      <c r="E1172" s="113">
        <v>1</v>
      </c>
      <c r="F1172" s="103">
        <v>350</v>
      </c>
      <c r="G1172" s="15">
        <f t="shared" si="37"/>
        <v>175</v>
      </c>
      <c r="H1172" s="15">
        <f t="shared" si="38"/>
        <v>175</v>
      </c>
    </row>
    <row r="1173" spans="1:8" s="8" customFormat="1" ht="15.75" customHeight="1" x14ac:dyDescent="0.25">
      <c r="A1173" s="12" t="s">
        <v>763</v>
      </c>
      <c r="B1173" s="42">
        <v>112610051</v>
      </c>
      <c r="C1173" s="104" t="s">
        <v>2484</v>
      </c>
      <c r="D1173" s="12" t="s">
        <v>1156</v>
      </c>
      <c r="E1173" s="113">
        <v>1</v>
      </c>
      <c r="F1173" s="103">
        <v>600</v>
      </c>
      <c r="G1173" s="15">
        <f t="shared" si="37"/>
        <v>300</v>
      </c>
      <c r="H1173" s="15">
        <f t="shared" si="38"/>
        <v>300</v>
      </c>
    </row>
    <row r="1174" spans="1:8" s="8" customFormat="1" ht="12.75" customHeight="1" x14ac:dyDescent="0.25">
      <c r="A1174" s="12" t="s">
        <v>764</v>
      </c>
      <c r="B1174" s="42">
        <v>112610052</v>
      </c>
      <c r="C1174" s="104" t="s">
        <v>2585</v>
      </c>
      <c r="D1174" s="12" t="s">
        <v>1061</v>
      </c>
      <c r="E1174" s="113">
        <v>1</v>
      </c>
      <c r="F1174" s="103">
        <v>500</v>
      </c>
      <c r="G1174" s="15">
        <f t="shared" si="37"/>
        <v>250</v>
      </c>
      <c r="H1174" s="15">
        <f t="shared" si="38"/>
        <v>250</v>
      </c>
    </row>
    <row r="1175" spans="1:8" s="8" customFormat="1" ht="15" customHeight="1" x14ac:dyDescent="0.25">
      <c r="A1175" s="12" t="s">
        <v>765</v>
      </c>
      <c r="B1175" s="42">
        <v>112610053</v>
      </c>
      <c r="C1175" s="104" t="s">
        <v>2586</v>
      </c>
      <c r="D1175" s="12" t="s">
        <v>1061</v>
      </c>
      <c r="E1175" s="113">
        <v>1</v>
      </c>
      <c r="F1175" s="103">
        <v>400</v>
      </c>
      <c r="G1175" s="15">
        <f t="shared" si="37"/>
        <v>200</v>
      </c>
      <c r="H1175" s="15">
        <f t="shared" si="38"/>
        <v>200</v>
      </c>
    </row>
    <row r="1176" spans="1:8" s="8" customFormat="1" ht="12.75" customHeight="1" x14ac:dyDescent="0.25">
      <c r="A1176" s="12" t="s">
        <v>766</v>
      </c>
      <c r="B1176" s="42">
        <v>112610054</v>
      </c>
      <c r="C1176" s="104" t="s">
        <v>2482</v>
      </c>
      <c r="D1176" s="12" t="s">
        <v>1156</v>
      </c>
      <c r="E1176" s="113">
        <v>1</v>
      </c>
      <c r="F1176" s="103">
        <v>200</v>
      </c>
      <c r="G1176" s="15">
        <f t="shared" si="37"/>
        <v>100</v>
      </c>
      <c r="H1176" s="15">
        <f t="shared" si="38"/>
        <v>100</v>
      </c>
    </row>
    <row r="1177" spans="1:8" s="8" customFormat="1" ht="15.75" customHeight="1" x14ac:dyDescent="0.25">
      <c r="A1177" s="12" t="s">
        <v>767</v>
      </c>
      <c r="B1177" s="42">
        <v>112610055</v>
      </c>
      <c r="C1177" s="104" t="s">
        <v>1059</v>
      </c>
      <c r="D1177" s="12" t="s">
        <v>1156</v>
      </c>
      <c r="E1177" s="113">
        <v>1</v>
      </c>
      <c r="F1177" s="103">
        <v>450</v>
      </c>
      <c r="G1177" s="15">
        <f t="shared" si="37"/>
        <v>225</v>
      </c>
      <c r="H1177" s="15">
        <f t="shared" si="38"/>
        <v>225</v>
      </c>
    </row>
    <row r="1178" spans="1:8" s="8" customFormat="1" ht="15.75" customHeight="1" x14ac:dyDescent="0.25">
      <c r="A1178" s="12" t="s">
        <v>768</v>
      </c>
      <c r="B1178" s="42">
        <v>112610056</v>
      </c>
      <c r="C1178" s="104" t="s">
        <v>2549</v>
      </c>
      <c r="D1178" s="12" t="s">
        <v>1156</v>
      </c>
      <c r="E1178" s="113">
        <v>4</v>
      </c>
      <c r="F1178" s="103">
        <v>400</v>
      </c>
      <c r="G1178" s="15">
        <f t="shared" si="37"/>
        <v>200</v>
      </c>
      <c r="H1178" s="15">
        <f t="shared" si="38"/>
        <v>200</v>
      </c>
    </row>
    <row r="1179" spans="1:8" s="8" customFormat="1" ht="14.25" customHeight="1" x14ac:dyDescent="0.25">
      <c r="A1179" s="12" t="s">
        <v>769</v>
      </c>
      <c r="B1179" s="42">
        <v>112610057</v>
      </c>
      <c r="C1179" s="104" t="s">
        <v>1966</v>
      </c>
      <c r="D1179" s="12" t="s">
        <v>1156</v>
      </c>
      <c r="E1179" s="113">
        <v>1</v>
      </c>
      <c r="F1179" s="103">
        <v>500</v>
      </c>
      <c r="G1179" s="15">
        <f t="shared" si="37"/>
        <v>250</v>
      </c>
      <c r="H1179" s="15">
        <f t="shared" si="38"/>
        <v>250</v>
      </c>
    </row>
    <row r="1180" spans="1:8" s="8" customFormat="1" ht="15.75" customHeight="1" x14ac:dyDescent="0.25">
      <c r="A1180" s="12" t="s">
        <v>770</v>
      </c>
      <c r="B1180" s="41">
        <v>112610058</v>
      </c>
      <c r="C1180" s="107" t="s">
        <v>2587</v>
      </c>
      <c r="D1180" s="12" t="s">
        <v>1156</v>
      </c>
      <c r="E1180" s="113">
        <v>1</v>
      </c>
      <c r="F1180" s="103">
        <v>200</v>
      </c>
      <c r="G1180" s="15">
        <f t="shared" si="37"/>
        <v>100</v>
      </c>
      <c r="H1180" s="15">
        <f t="shared" si="38"/>
        <v>100</v>
      </c>
    </row>
    <row r="1181" spans="1:8" s="85" customFormat="1" ht="15" customHeight="1" x14ac:dyDescent="0.25">
      <c r="A1181" s="95" t="s">
        <v>771</v>
      </c>
      <c r="B1181" s="55" t="s">
        <v>2395</v>
      </c>
      <c r="C1181" s="81" t="s">
        <v>2892</v>
      </c>
      <c r="D1181" s="95" t="s">
        <v>1156</v>
      </c>
      <c r="E1181" s="140">
        <v>2</v>
      </c>
      <c r="F1181" s="120">
        <v>990</v>
      </c>
      <c r="G1181" s="15">
        <f t="shared" si="37"/>
        <v>495</v>
      </c>
      <c r="H1181" s="82">
        <f t="shared" si="38"/>
        <v>495</v>
      </c>
    </row>
    <row r="1182" spans="1:8" s="8" customFormat="1" ht="18" customHeight="1" x14ac:dyDescent="0.25">
      <c r="A1182" s="12" t="s">
        <v>772</v>
      </c>
      <c r="B1182" s="41">
        <v>112610060</v>
      </c>
      <c r="C1182" s="107" t="s">
        <v>2893</v>
      </c>
      <c r="D1182" s="12" t="s">
        <v>1156</v>
      </c>
      <c r="E1182" s="113">
        <v>1</v>
      </c>
      <c r="F1182" s="103">
        <v>2040</v>
      </c>
      <c r="G1182" s="15">
        <f t="shared" si="37"/>
        <v>1020</v>
      </c>
      <c r="H1182" s="15">
        <f t="shared" si="38"/>
        <v>1020</v>
      </c>
    </row>
    <row r="1183" spans="1:8" s="8" customFormat="1" ht="18" customHeight="1" x14ac:dyDescent="0.25">
      <c r="A1183" s="12" t="s">
        <v>1697</v>
      </c>
      <c r="B1183" s="41" t="s">
        <v>2396</v>
      </c>
      <c r="C1183" s="107" t="s">
        <v>2894</v>
      </c>
      <c r="D1183" s="12" t="s">
        <v>1156</v>
      </c>
      <c r="E1183" s="113">
        <v>1</v>
      </c>
      <c r="F1183" s="103">
        <v>3800</v>
      </c>
      <c r="G1183" s="15">
        <f t="shared" si="37"/>
        <v>1900</v>
      </c>
      <c r="H1183" s="15">
        <f t="shared" si="38"/>
        <v>1900</v>
      </c>
    </row>
    <row r="1184" spans="1:8" s="8" customFormat="1" ht="22.5" customHeight="1" x14ac:dyDescent="0.25">
      <c r="A1184" s="12" t="s">
        <v>1698</v>
      </c>
      <c r="B1184" s="41">
        <v>11271005</v>
      </c>
      <c r="C1184" s="107" t="s">
        <v>2389</v>
      </c>
      <c r="D1184" s="12" t="s">
        <v>1156</v>
      </c>
      <c r="E1184" s="113">
        <v>1</v>
      </c>
      <c r="F1184" s="103">
        <v>2999</v>
      </c>
      <c r="G1184" s="15">
        <f t="shared" si="37"/>
        <v>1499.5</v>
      </c>
      <c r="H1184" s="15">
        <f t="shared" si="38"/>
        <v>1499.5</v>
      </c>
    </row>
    <row r="1185" spans="1:8" s="8" customFormat="1" ht="13.5" customHeight="1" x14ac:dyDescent="0.25">
      <c r="A1185" s="12" t="s">
        <v>1699</v>
      </c>
      <c r="B1185" s="41">
        <v>112610072</v>
      </c>
      <c r="C1185" s="107" t="s">
        <v>2390</v>
      </c>
      <c r="D1185" s="12" t="s">
        <v>1061</v>
      </c>
      <c r="E1185" s="113">
        <v>1</v>
      </c>
      <c r="F1185" s="103">
        <v>1600</v>
      </c>
      <c r="G1185" s="15">
        <f t="shared" si="37"/>
        <v>800</v>
      </c>
      <c r="H1185" s="15">
        <f t="shared" si="38"/>
        <v>800</v>
      </c>
    </row>
    <row r="1186" spans="1:8" s="8" customFormat="1" ht="13.5" customHeight="1" x14ac:dyDescent="0.25">
      <c r="A1186" s="12" t="s">
        <v>1700</v>
      </c>
      <c r="B1186" s="45">
        <v>1127997</v>
      </c>
      <c r="C1186" s="153" t="s">
        <v>2391</v>
      </c>
      <c r="D1186" s="12" t="s">
        <v>1156</v>
      </c>
      <c r="E1186" s="136">
        <v>1</v>
      </c>
      <c r="F1186" s="122">
        <v>1700</v>
      </c>
      <c r="G1186" s="15">
        <f t="shared" si="37"/>
        <v>850</v>
      </c>
      <c r="H1186" s="15">
        <f t="shared" si="38"/>
        <v>850</v>
      </c>
    </row>
    <row r="1187" spans="1:8" s="8" customFormat="1" ht="14.25" customHeight="1" x14ac:dyDescent="0.25">
      <c r="A1187" s="12" t="s">
        <v>1701</v>
      </c>
      <c r="B1187" s="41">
        <v>112610115</v>
      </c>
      <c r="C1187" s="67" t="s">
        <v>2392</v>
      </c>
      <c r="D1187" s="12" t="s">
        <v>1061</v>
      </c>
      <c r="E1187" s="113">
        <v>1</v>
      </c>
      <c r="F1187" s="103">
        <v>600</v>
      </c>
      <c r="G1187" s="15">
        <f t="shared" si="37"/>
        <v>300</v>
      </c>
      <c r="H1187" s="15">
        <f t="shared" si="38"/>
        <v>300</v>
      </c>
    </row>
    <row r="1188" spans="1:8" s="8" customFormat="1" ht="15" customHeight="1" x14ac:dyDescent="0.25">
      <c r="A1188" s="12" t="s">
        <v>1702</v>
      </c>
      <c r="B1188" s="41">
        <v>112610116</v>
      </c>
      <c r="C1188" s="107" t="s">
        <v>2393</v>
      </c>
      <c r="D1188" s="12" t="s">
        <v>1061</v>
      </c>
      <c r="E1188" s="113">
        <v>1</v>
      </c>
      <c r="F1188" s="103">
        <v>600</v>
      </c>
      <c r="G1188" s="15">
        <f t="shared" si="37"/>
        <v>300</v>
      </c>
      <c r="H1188" s="15">
        <f t="shared" si="38"/>
        <v>300</v>
      </c>
    </row>
    <row r="1189" spans="1:8" s="8" customFormat="1" ht="14.25" customHeight="1" x14ac:dyDescent="0.25">
      <c r="A1189" s="12" t="s">
        <v>1703</v>
      </c>
      <c r="B1189" s="41">
        <v>112610117</v>
      </c>
      <c r="C1189" s="107" t="s">
        <v>2394</v>
      </c>
      <c r="D1189" s="12" t="s">
        <v>1156</v>
      </c>
      <c r="E1189" s="113">
        <v>1</v>
      </c>
      <c r="F1189" s="103">
        <v>2200</v>
      </c>
      <c r="G1189" s="15">
        <f t="shared" ref="G1189:G1253" si="39">SUM(F1189/2)</f>
        <v>1100</v>
      </c>
      <c r="H1189" s="15">
        <f t="shared" si="38"/>
        <v>1100</v>
      </c>
    </row>
    <row r="1190" spans="1:8" s="8" customFormat="1" ht="13.5" customHeight="1" x14ac:dyDescent="0.25">
      <c r="A1190" s="12" t="s">
        <v>1704</v>
      </c>
      <c r="B1190" s="41">
        <v>112710020</v>
      </c>
      <c r="C1190" s="107" t="s">
        <v>2397</v>
      </c>
      <c r="D1190" s="12" t="s">
        <v>1156</v>
      </c>
      <c r="E1190" s="113">
        <v>1</v>
      </c>
      <c r="F1190" s="103">
        <v>1630</v>
      </c>
      <c r="G1190" s="15">
        <f t="shared" si="39"/>
        <v>815</v>
      </c>
      <c r="H1190" s="15">
        <f t="shared" si="38"/>
        <v>815</v>
      </c>
    </row>
    <row r="1191" spans="1:8" s="8" customFormat="1" ht="13.5" customHeight="1" x14ac:dyDescent="0.25">
      <c r="A1191" s="12" t="s">
        <v>1705</v>
      </c>
      <c r="B1191" s="41">
        <v>112610069</v>
      </c>
      <c r="C1191" s="107" t="s">
        <v>2553</v>
      </c>
      <c r="D1191" s="12" t="s">
        <v>1156</v>
      </c>
      <c r="E1191" s="113">
        <v>10</v>
      </c>
      <c r="F1191" s="103">
        <v>5000</v>
      </c>
      <c r="G1191" s="15">
        <f t="shared" si="39"/>
        <v>2500</v>
      </c>
      <c r="H1191" s="15">
        <f t="shared" si="38"/>
        <v>2500</v>
      </c>
    </row>
    <row r="1192" spans="1:8" s="8" customFormat="1" ht="14.25" customHeight="1" x14ac:dyDescent="0.25">
      <c r="A1192" s="12" t="s">
        <v>1706</v>
      </c>
      <c r="B1192" s="41">
        <v>112710012</v>
      </c>
      <c r="C1192" s="107" t="s">
        <v>2398</v>
      </c>
      <c r="D1192" s="12" t="s">
        <v>1156</v>
      </c>
      <c r="E1192" s="113">
        <v>1</v>
      </c>
      <c r="F1192" s="103">
        <v>1679</v>
      </c>
      <c r="G1192" s="15">
        <f t="shared" si="39"/>
        <v>839.5</v>
      </c>
      <c r="H1192" s="15">
        <f t="shared" si="38"/>
        <v>839.5</v>
      </c>
    </row>
    <row r="1193" spans="1:8" s="8" customFormat="1" ht="12.75" customHeight="1" x14ac:dyDescent="0.25">
      <c r="A1193" s="12" t="s">
        <v>1707</v>
      </c>
      <c r="B1193" s="42">
        <v>1124986</v>
      </c>
      <c r="C1193" s="104" t="s">
        <v>2895</v>
      </c>
      <c r="D1193" s="12" t="s">
        <v>1156</v>
      </c>
      <c r="E1193" s="137">
        <v>1</v>
      </c>
      <c r="F1193" s="100">
        <v>3800</v>
      </c>
      <c r="G1193" s="15">
        <f t="shared" si="39"/>
        <v>1900</v>
      </c>
      <c r="H1193" s="15">
        <f t="shared" si="38"/>
        <v>1900</v>
      </c>
    </row>
    <row r="1194" spans="1:8" s="8" customFormat="1" ht="15" customHeight="1" x14ac:dyDescent="0.25">
      <c r="A1194" s="12" t="s">
        <v>1708</v>
      </c>
      <c r="B1194" s="41">
        <v>112710010</v>
      </c>
      <c r="C1194" s="107" t="s">
        <v>2896</v>
      </c>
      <c r="D1194" s="12" t="s">
        <v>1156</v>
      </c>
      <c r="E1194" s="113">
        <v>1</v>
      </c>
      <c r="F1194" s="103">
        <v>5400</v>
      </c>
      <c r="G1194" s="15">
        <f t="shared" si="39"/>
        <v>2700</v>
      </c>
      <c r="H1194" s="15">
        <f t="shared" si="38"/>
        <v>2700</v>
      </c>
    </row>
    <row r="1195" spans="1:8" s="8" customFormat="1" ht="15.75" customHeight="1" x14ac:dyDescent="0.25">
      <c r="A1195" s="12" t="s">
        <v>1709</v>
      </c>
      <c r="B1195" s="42">
        <v>112610118</v>
      </c>
      <c r="C1195" s="104" t="s">
        <v>2399</v>
      </c>
      <c r="D1195" s="12" t="s">
        <v>1156</v>
      </c>
      <c r="E1195" s="137">
        <v>1</v>
      </c>
      <c r="F1195" s="100">
        <v>2000</v>
      </c>
      <c r="G1195" s="15">
        <f t="shared" si="39"/>
        <v>1000</v>
      </c>
      <c r="H1195" s="15">
        <f t="shared" si="38"/>
        <v>1000</v>
      </c>
    </row>
    <row r="1196" spans="1:8" s="85" customFormat="1" ht="12.75" customHeight="1" x14ac:dyDescent="0.25">
      <c r="A1196" s="95" t="s">
        <v>1710</v>
      </c>
      <c r="B1196" s="141">
        <v>1127966</v>
      </c>
      <c r="C1196" s="142" t="s">
        <v>2588</v>
      </c>
      <c r="D1196" s="95" t="s">
        <v>1061</v>
      </c>
      <c r="E1196" s="143">
        <v>1</v>
      </c>
      <c r="F1196" s="144">
        <v>2620</v>
      </c>
      <c r="G1196" s="82">
        <f t="shared" si="39"/>
        <v>1310</v>
      </c>
      <c r="H1196" s="82">
        <f t="shared" si="38"/>
        <v>1310</v>
      </c>
    </row>
    <row r="1197" spans="1:8" s="8" customFormat="1" ht="14.25" customHeight="1" x14ac:dyDescent="0.25">
      <c r="A1197" s="12" t="s">
        <v>773</v>
      </c>
      <c r="B1197" s="41">
        <v>1127967</v>
      </c>
      <c r="C1197" s="107" t="s">
        <v>2588</v>
      </c>
      <c r="D1197" s="12" t="s">
        <v>1156</v>
      </c>
      <c r="E1197" s="62">
        <v>1</v>
      </c>
      <c r="F1197" s="103">
        <v>2620</v>
      </c>
      <c r="G1197" s="15">
        <f t="shared" si="39"/>
        <v>1310</v>
      </c>
      <c r="H1197" s="15">
        <f t="shared" si="38"/>
        <v>1310</v>
      </c>
    </row>
    <row r="1198" spans="1:8" s="8" customFormat="1" ht="15.75" customHeight="1" x14ac:dyDescent="0.25">
      <c r="A1198" s="12" t="s">
        <v>774</v>
      </c>
      <c r="B1198" s="41">
        <v>1127909</v>
      </c>
      <c r="C1198" s="67" t="s">
        <v>2897</v>
      </c>
      <c r="D1198" s="12" t="s">
        <v>1156</v>
      </c>
      <c r="E1198" s="62">
        <v>1</v>
      </c>
      <c r="F1198" s="103">
        <v>975</v>
      </c>
      <c r="G1198" s="15">
        <f t="shared" si="39"/>
        <v>487.5</v>
      </c>
      <c r="H1198" s="15">
        <f t="shared" si="38"/>
        <v>487.5</v>
      </c>
    </row>
    <row r="1199" spans="1:8" s="8" customFormat="1" ht="15.75" customHeight="1" x14ac:dyDescent="0.25">
      <c r="A1199" s="12" t="s">
        <v>775</v>
      </c>
      <c r="B1199" s="41">
        <v>1126185</v>
      </c>
      <c r="C1199" s="107" t="s">
        <v>1072</v>
      </c>
      <c r="D1199" s="12" t="s">
        <v>1061</v>
      </c>
      <c r="E1199" s="62">
        <v>1</v>
      </c>
      <c r="F1199" s="103">
        <v>25</v>
      </c>
      <c r="G1199" s="15">
        <f t="shared" si="39"/>
        <v>12.5</v>
      </c>
      <c r="H1199" s="15">
        <f t="shared" ref="H1199:H1262" si="40">F1199-G1199</f>
        <v>12.5</v>
      </c>
    </row>
    <row r="1200" spans="1:8" s="8" customFormat="1" ht="12.75" customHeight="1" x14ac:dyDescent="0.25">
      <c r="A1200" s="12" t="s">
        <v>776</v>
      </c>
      <c r="B1200" s="41">
        <v>1126718</v>
      </c>
      <c r="C1200" s="107" t="s">
        <v>1072</v>
      </c>
      <c r="D1200" s="12" t="s">
        <v>1156</v>
      </c>
      <c r="E1200" s="62">
        <v>1</v>
      </c>
      <c r="F1200" s="103">
        <v>25</v>
      </c>
      <c r="G1200" s="15">
        <f t="shared" si="39"/>
        <v>12.5</v>
      </c>
      <c r="H1200" s="15">
        <f t="shared" si="40"/>
        <v>12.5</v>
      </c>
    </row>
    <row r="1201" spans="1:8" s="8" customFormat="1" ht="14.25" customHeight="1" x14ac:dyDescent="0.25">
      <c r="A1201" s="12" t="s">
        <v>777</v>
      </c>
      <c r="B1201" s="41" t="s">
        <v>2672</v>
      </c>
      <c r="C1201" s="107" t="s">
        <v>1072</v>
      </c>
      <c r="D1201" s="12" t="s">
        <v>1061</v>
      </c>
      <c r="E1201" s="62">
        <v>1</v>
      </c>
      <c r="F1201" s="103">
        <v>25</v>
      </c>
      <c r="G1201" s="15">
        <f t="shared" si="39"/>
        <v>12.5</v>
      </c>
      <c r="H1201" s="15">
        <f t="shared" si="40"/>
        <v>12.5</v>
      </c>
    </row>
    <row r="1202" spans="1:8" s="8" customFormat="1" ht="15" customHeight="1" x14ac:dyDescent="0.25">
      <c r="A1202" s="12" t="s">
        <v>778</v>
      </c>
      <c r="B1202" s="41">
        <v>1126119</v>
      </c>
      <c r="C1202" s="107" t="s">
        <v>1072</v>
      </c>
      <c r="D1202" s="12" t="s">
        <v>1061</v>
      </c>
      <c r="E1202" s="62">
        <v>1</v>
      </c>
      <c r="F1202" s="103">
        <v>25</v>
      </c>
      <c r="G1202" s="15">
        <f t="shared" si="39"/>
        <v>12.5</v>
      </c>
      <c r="H1202" s="15">
        <f t="shared" si="40"/>
        <v>12.5</v>
      </c>
    </row>
    <row r="1203" spans="1:8" s="8" customFormat="1" ht="16.5" customHeight="1" x14ac:dyDescent="0.25">
      <c r="A1203" s="12" t="s">
        <v>779</v>
      </c>
      <c r="B1203" s="41">
        <v>112610019</v>
      </c>
      <c r="C1203" s="107" t="s">
        <v>2589</v>
      </c>
      <c r="D1203" s="12" t="s">
        <v>1061</v>
      </c>
      <c r="E1203" s="62">
        <v>3</v>
      </c>
      <c r="F1203" s="103">
        <v>600</v>
      </c>
      <c r="G1203" s="15">
        <f t="shared" si="39"/>
        <v>300</v>
      </c>
      <c r="H1203" s="15">
        <f t="shared" si="40"/>
        <v>300</v>
      </c>
    </row>
    <row r="1204" spans="1:8" s="8" customFormat="1" ht="13.5" customHeight="1" x14ac:dyDescent="0.25">
      <c r="A1204" s="12" t="s">
        <v>780</v>
      </c>
      <c r="B1204" s="41">
        <v>1127994</v>
      </c>
      <c r="C1204" s="107" t="s">
        <v>2590</v>
      </c>
      <c r="D1204" s="12" t="s">
        <v>1156</v>
      </c>
      <c r="E1204" s="62">
        <v>1</v>
      </c>
      <c r="F1204" s="103">
        <v>3300</v>
      </c>
      <c r="G1204" s="15">
        <f t="shared" si="39"/>
        <v>1650</v>
      </c>
      <c r="H1204" s="15">
        <f t="shared" si="40"/>
        <v>1650</v>
      </c>
    </row>
    <row r="1205" spans="1:8" s="8" customFormat="1" ht="14.25" customHeight="1" x14ac:dyDescent="0.25">
      <c r="A1205" s="12" t="s">
        <v>781</v>
      </c>
      <c r="B1205" s="41">
        <v>1127189</v>
      </c>
      <c r="C1205" s="67" t="s">
        <v>2591</v>
      </c>
      <c r="D1205" s="12" t="s">
        <v>1061</v>
      </c>
      <c r="E1205" s="62">
        <v>1</v>
      </c>
      <c r="F1205" s="103">
        <v>2301</v>
      </c>
      <c r="G1205" s="15">
        <f t="shared" si="39"/>
        <v>1150.5</v>
      </c>
      <c r="H1205" s="15">
        <f t="shared" si="40"/>
        <v>1150.5</v>
      </c>
    </row>
    <row r="1206" spans="1:8" s="8" customFormat="1" ht="15" customHeight="1" x14ac:dyDescent="0.25">
      <c r="A1206" s="12" t="s">
        <v>782</v>
      </c>
      <c r="B1206" s="41">
        <v>1126303</v>
      </c>
      <c r="C1206" s="107" t="s">
        <v>1073</v>
      </c>
      <c r="D1206" s="12" t="s">
        <v>1156</v>
      </c>
      <c r="E1206" s="62">
        <v>1</v>
      </c>
      <c r="F1206" s="103">
        <v>8</v>
      </c>
      <c r="G1206" s="15">
        <f t="shared" si="39"/>
        <v>4</v>
      </c>
      <c r="H1206" s="15">
        <f t="shared" si="40"/>
        <v>4</v>
      </c>
    </row>
    <row r="1207" spans="1:8" s="8" customFormat="1" ht="14.25" customHeight="1" x14ac:dyDescent="0.25">
      <c r="A1207" s="12" t="s">
        <v>783</v>
      </c>
      <c r="B1207" s="41">
        <v>1126108</v>
      </c>
      <c r="C1207" s="107" t="s">
        <v>1073</v>
      </c>
      <c r="D1207" s="12" t="s">
        <v>1061</v>
      </c>
      <c r="E1207" s="62">
        <v>1</v>
      </c>
      <c r="F1207" s="103">
        <v>51</v>
      </c>
      <c r="G1207" s="15">
        <f t="shared" si="39"/>
        <v>25.5</v>
      </c>
      <c r="H1207" s="15">
        <f t="shared" si="40"/>
        <v>25.5</v>
      </c>
    </row>
    <row r="1208" spans="1:8" s="8" customFormat="1" ht="16.5" customHeight="1" x14ac:dyDescent="0.25">
      <c r="A1208" s="12" t="s">
        <v>784</v>
      </c>
      <c r="B1208" s="41">
        <v>1126684</v>
      </c>
      <c r="C1208" s="107" t="s">
        <v>1073</v>
      </c>
      <c r="D1208" s="12" t="s">
        <v>1061</v>
      </c>
      <c r="E1208" s="62">
        <v>2</v>
      </c>
      <c r="F1208" s="103">
        <v>187</v>
      </c>
      <c r="G1208" s="15">
        <f t="shared" si="39"/>
        <v>93.5</v>
      </c>
      <c r="H1208" s="15">
        <f t="shared" si="40"/>
        <v>93.5</v>
      </c>
    </row>
    <row r="1209" spans="1:8" s="8" customFormat="1" ht="14.25" customHeight="1" x14ac:dyDescent="0.25">
      <c r="A1209" s="12" t="s">
        <v>785</v>
      </c>
      <c r="B1209" s="41">
        <v>1124247</v>
      </c>
      <c r="C1209" s="107" t="s">
        <v>1073</v>
      </c>
      <c r="D1209" s="12" t="s">
        <v>1156</v>
      </c>
      <c r="E1209" s="62">
        <v>1</v>
      </c>
      <c r="F1209" s="103">
        <v>128</v>
      </c>
      <c r="G1209" s="15">
        <f t="shared" si="39"/>
        <v>64</v>
      </c>
      <c r="H1209" s="15">
        <f t="shared" si="40"/>
        <v>64</v>
      </c>
    </row>
    <row r="1210" spans="1:8" s="8" customFormat="1" ht="15" customHeight="1" x14ac:dyDescent="0.25">
      <c r="A1210" s="12" t="s">
        <v>786</v>
      </c>
      <c r="B1210" s="41">
        <v>1127973</v>
      </c>
      <c r="C1210" s="107" t="s">
        <v>2898</v>
      </c>
      <c r="D1210" s="12" t="s">
        <v>1156</v>
      </c>
      <c r="E1210" s="62">
        <v>2</v>
      </c>
      <c r="F1210" s="103">
        <v>2040</v>
      </c>
      <c r="G1210" s="15">
        <f t="shared" si="39"/>
        <v>1020</v>
      </c>
      <c r="H1210" s="15">
        <f t="shared" si="40"/>
        <v>1020</v>
      </c>
    </row>
    <row r="1211" spans="1:8" s="8" customFormat="1" ht="18.75" customHeight="1" x14ac:dyDescent="0.25">
      <c r="A1211" s="12" t="s">
        <v>787</v>
      </c>
      <c r="B1211" s="41">
        <v>1127974</v>
      </c>
      <c r="C1211" s="107" t="s">
        <v>2899</v>
      </c>
      <c r="D1211" s="12" t="s">
        <v>1156</v>
      </c>
      <c r="E1211" s="62">
        <v>1</v>
      </c>
      <c r="F1211" s="103">
        <v>1044</v>
      </c>
      <c r="G1211" s="15">
        <f t="shared" si="39"/>
        <v>522</v>
      </c>
      <c r="H1211" s="15">
        <f t="shared" si="40"/>
        <v>522</v>
      </c>
    </row>
    <row r="1212" spans="1:8" s="8" customFormat="1" ht="18" customHeight="1" x14ac:dyDescent="0.25">
      <c r="A1212" s="12" t="s">
        <v>788</v>
      </c>
      <c r="B1212" s="41">
        <v>1127972</v>
      </c>
      <c r="C1212" s="107" t="s">
        <v>2900</v>
      </c>
      <c r="D1212" s="12" t="s">
        <v>1156</v>
      </c>
      <c r="E1212" s="62">
        <v>1</v>
      </c>
      <c r="F1212" s="103">
        <v>2100</v>
      </c>
      <c r="G1212" s="15">
        <f t="shared" si="39"/>
        <v>1050</v>
      </c>
      <c r="H1212" s="15">
        <f t="shared" si="40"/>
        <v>1050</v>
      </c>
    </row>
    <row r="1213" spans="1:8" s="8" customFormat="1" ht="12.75" customHeight="1" x14ac:dyDescent="0.25">
      <c r="A1213" s="12" t="s">
        <v>789</v>
      </c>
      <c r="B1213" s="41">
        <v>1127589</v>
      </c>
      <c r="C1213" s="107" t="s">
        <v>2901</v>
      </c>
      <c r="D1213" s="12" t="s">
        <v>1156</v>
      </c>
      <c r="E1213" s="62">
        <v>1</v>
      </c>
      <c r="F1213" s="103">
        <v>70</v>
      </c>
      <c r="G1213" s="15">
        <f t="shared" si="39"/>
        <v>35</v>
      </c>
      <c r="H1213" s="15">
        <f t="shared" si="40"/>
        <v>35</v>
      </c>
    </row>
    <row r="1214" spans="1:8" s="8" customFormat="1" ht="14.25" customHeight="1" x14ac:dyDescent="0.25">
      <c r="A1214" s="12" t="s">
        <v>790</v>
      </c>
      <c r="B1214" s="41">
        <v>1126172</v>
      </c>
      <c r="C1214" s="107" t="s">
        <v>2337</v>
      </c>
      <c r="D1214" s="12" t="s">
        <v>1156</v>
      </c>
      <c r="E1214" s="62">
        <v>1</v>
      </c>
      <c r="F1214" s="103">
        <v>5</v>
      </c>
      <c r="G1214" s="15">
        <f t="shared" si="39"/>
        <v>2.5</v>
      </c>
      <c r="H1214" s="15">
        <f t="shared" si="40"/>
        <v>2.5</v>
      </c>
    </row>
    <row r="1215" spans="1:8" s="8" customFormat="1" ht="12.75" customHeight="1" x14ac:dyDescent="0.25">
      <c r="A1215" s="12" t="s">
        <v>791</v>
      </c>
      <c r="B1215" s="41">
        <v>1127173</v>
      </c>
      <c r="C1215" s="107" t="s">
        <v>2337</v>
      </c>
      <c r="D1215" s="12" t="s">
        <v>1156</v>
      </c>
      <c r="E1215" s="62">
        <v>1</v>
      </c>
      <c r="F1215" s="103">
        <v>5</v>
      </c>
      <c r="G1215" s="15">
        <f t="shared" si="39"/>
        <v>2.5</v>
      </c>
      <c r="H1215" s="15">
        <f t="shared" si="40"/>
        <v>2.5</v>
      </c>
    </row>
    <row r="1216" spans="1:8" s="8" customFormat="1" ht="12.75" customHeight="1" x14ac:dyDescent="0.25">
      <c r="A1216" s="12" t="s">
        <v>792</v>
      </c>
      <c r="B1216" s="41">
        <v>1126174</v>
      </c>
      <c r="C1216" s="107" t="s">
        <v>2337</v>
      </c>
      <c r="D1216" s="12" t="s">
        <v>1156</v>
      </c>
      <c r="E1216" s="62">
        <v>1</v>
      </c>
      <c r="F1216" s="103">
        <v>5</v>
      </c>
      <c r="G1216" s="15">
        <f t="shared" si="39"/>
        <v>2.5</v>
      </c>
      <c r="H1216" s="15">
        <f t="shared" si="40"/>
        <v>2.5</v>
      </c>
    </row>
    <row r="1217" spans="1:8" s="8" customFormat="1" ht="12.75" customHeight="1" x14ac:dyDescent="0.25">
      <c r="A1217" s="12" t="s">
        <v>793</v>
      </c>
      <c r="B1217" s="41">
        <v>1126175</v>
      </c>
      <c r="C1217" s="107" t="s">
        <v>2337</v>
      </c>
      <c r="D1217" s="12" t="s">
        <v>1156</v>
      </c>
      <c r="E1217" s="62">
        <v>1</v>
      </c>
      <c r="F1217" s="103">
        <v>5</v>
      </c>
      <c r="G1217" s="15">
        <f t="shared" si="39"/>
        <v>2.5</v>
      </c>
      <c r="H1217" s="15">
        <f t="shared" si="40"/>
        <v>2.5</v>
      </c>
    </row>
    <row r="1218" spans="1:8" s="8" customFormat="1" ht="13.5" customHeight="1" x14ac:dyDescent="0.25">
      <c r="A1218" s="12" t="s">
        <v>794</v>
      </c>
      <c r="B1218" s="41">
        <v>1126176</v>
      </c>
      <c r="C1218" s="107" t="s">
        <v>2337</v>
      </c>
      <c r="D1218" s="12" t="s">
        <v>1156</v>
      </c>
      <c r="E1218" s="62">
        <v>1</v>
      </c>
      <c r="F1218" s="103">
        <v>5</v>
      </c>
      <c r="G1218" s="15">
        <f t="shared" si="39"/>
        <v>2.5</v>
      </c>
      <c r="H1218" s="15">
        <f t="shared" si="40"/>
        <v>2.5</v>
      </c>
    </row>
    <row r="1219" spans="1:8" s="8" customFormat="1" ht="18" customHeight="1" x14ac:dyDescent="0.25">
      <c r="A1219" s="12" t="s">
        <v>795</v>
      </c>
      <c r="B1219" s="41">
        <v>1126595</v>
      </c>
      <c r="C1219" s="107" t="s">
        <v>2902</v>
      </c>
      <c r="D1219" s="12" t="s">
        <v>1156</v>
      </c>
      <c r="E1219" s="62">
        <v>1</v>
      </c>
      <c r="F1219" s="103">
        <v>13</v>
      </c>
      <c r="G1219" s="15">
        <f t="shared" si="39"/>
        <v>6.5</v>
      </c>
      <c r="H1219" s="15">
        <f t="shared" si="40"/>
        <v>6.5</v>
      </c>
    </row>
    <row r="1220" spans="1:8" s="8" customFormat="1" ht="17.25" customHeight="1" x14ac:dyDescent="0.25">
      <c r="A1220" s="12" t="s">
        <v>796</v>
      </c>
      <c r="B1220" s="41">
        <v>1126117</v>
      </c>
      <c r="C1220" s="107" t="s">
        <v>2903</v>
      </c>
      <c r="D1220" s="12" t="s">
        <v>1156</v>
      </c>
      <c r="E1220" s="62">
        <v>1</v>
      </c>
      <c r="F1220" s="103">
        <v>6</v>
      </c>
      <c r="G1220" s="15">
        <f t="shared" si="39"/>
        <v>3</v>
      </c>
      <c r="H1220" s="15">
        <f t="shared" si="40"/>
        <v>3</v>
      </c>
    </row>
    <row r="1221" spans="1:8" s="8" customFormat="1" ht="15" customHeight="1" x14ac:dyDescent="0.25">
      <c r="A1221" s="12" t="s">
        <v>797</v>
      </c>
      <c r="B1221" s="41">
        <v>1126699</v>
      </c>
      <c r="C1221" s="107" t="s">
        <v>2592</v>
      </c>
      <c r="D1221" s="12" t="s">
        <v>1156</v>
      </c>
      <c r="E1221" s="62">
        <v>8</v>
      </c>
      <c r="F1221" s="103">
        <v>76</v>
      </c>
      <c r="G1221" s="15">
        <f t="shared" si="39"/>
        <v>38</v>
      </c>
      <c r="H1221" s="15">
        <f t="shared" si="40"/>
        <v>38</v>
      </c>
    </row>
    <row r="1222" spans="1:8" s="8" customFormat="1" ht="15.75" customHeight="1" x14ac:dyDescent="0.25">
      <c r="A1222" s="12" t="s">
        <v>798</v>
      </c>
      <c r="B1222" s="41">
        <v>1126319</v>
      </c>
      <c r="C1222" s="107" t="s">
        <v>2029</v>
      </c>
      <c r="D1222" s="12" t="s">
        <v>1156</v>
      </c>
      <c r="E1222" s="62">
        <v>1</v>
      </c>
      <c r="F1222" s="103">
        <v>6</v>
      </c>
      <c r="G1222" s="15">
        <f t="shared" si="39"/>
        <v>3</v>
      </c>
      <c r="H1222" s="15">
        <f t="shared" si="40"/>
        <v>3</v>
      </c>
    </row>
    <row r="1223" spans="1:8" s="8" customFormat="1" ht="15.75" customHeight="1" x14ac:dyDescent="0.25">
      <c r="A1223" s="12" t="s">
        <v>799</v>
      </c>
      <c r="B1223" s="41">
        <v>1126319</v>
      </c>
      <c r="C1223" s="107" t="s">
        <v>2029</v>
      </c>
      <c r="D1223" s="12" t="s">
        <v>1156</v>
      </c>
      <c r="E1223" s="62">
        <v>1</v>
      </c>
      <c r="F1223" s="103">
        <v>6</v>
      </c>
      <c r="G1223" s="15">
        <f t="shared" si="39"/>
        <v>3</v>
      </c>
      <c r="H1223" s="15">
        <f t="shared" si="40"/>
        <v>3</v>
      </c>
    </row>
    <row r="1224" spans="1:8" s="8" customFormat="1" ht="15.75" customHeight="1" x14ac:dyDescent="0.25">
      <c r="A1224" s="12" t="s">
        <v>800</v>
      </c>
      <c r="B1224" s="41">
        <v>1126585</v>
      </c>
      <c r="C1224" s="107" t="s">
        <v>2029</v>
      </c>
      <c r="D1224" s="12" t="s">
        <v>1156</v>
      </c>
      <c r="E1224" s="62">
        <v>1</v>
      </c>
      <c r="F1224" s="103">
        <v>19</v>
      </c>
      <c r="G1224" s="15">
        <f t="shared" si="39"/>
        <v>9.5</v>
      </c>
      <c r="H1224" s="15">
        <f t="shared" si="40"/>
        <v>9.5</v>
      </c>
    </row>
    <row r="1225" spans="1:8" s="8" customFormat="1" ht="20.25" customHeight="1" x14ac:dyDescent="0.25">
      <c r="A1225" s="12" t="s">
        <v>801</v>
      </c>
      <c r="B1225" s="41">
        <v>1126117</v>
      </c>
      <c r="C1225" s="107" t="s">
        <v>2029</v>
      </c>
      <c r="D1225" s="12" t="s">
        <v>1061</v>
      </c>
      <c r="E1225" s="62">
        <v>2</v>
      </c>
      <c r="F1225" s="103">
        <v>12</v>
      </c>
      <c r="G1225" s="15">
        <f t="shared" si="39"/>
        <v>6</v>
      </c>
      <c r="H1225" s="15">
        <f t="shared" si="40"/>
        <v>6</v>
      </c>
    </row>
    <row r="1226" spans="1:8" s="8" customFormat="1" ht="15" customHeight="1" x14ac:dyDescent="0.25">
      <c r="A1226" s="12" t="s">
        <v>802</v>
      </c>
      <c r="B1226" s="41">
        <v>1126171</v>
      </c>
      <c r="C1226" s="107" t="s">
        <v>2029</v>
      </c>
      <c r="D1226" s="12" t="s">
        <v>1061</v>
      </c>
      <c r="E1226" s="62">
        <v>1</v>
      </c>
      <c r="F1226" s="103">
        <v>19</v>
      </c>
      <c r="G1226" s="15">
        <f t="shared" si="39"/>
        <v>9.5</v>
      </c>
      <c r="H1226" s="15">
        <f t="shared" si="40"/>
        <v>9.5</v>
      </c>
    </row>
    <row r="1227" spans="1:8" s="8" customFormat="1" ht="15.75" customHeight="1" x14ac:dyDescent="0.25">
      <c r="A1227" s="12" t="s">
        <v>803</v>
      </c>
      <c r="B1227" s="41">
        <v>1126585</v>
      </c>
      <c r="C1227" s="107" t="s">
        <v>2029</v>
      </c>
      <c r="D1227" s="12" t="s">
        <v>1156</v>
      </c>
      <c r="E1227" s="62">
        <v>1</v>
      </c>
      <c r="F1227" s="103">
        <v>20</v>
      </c>
      <c r="G1227" s="15">
        <f t="shared" si="39"/>
        <v>10</v>
      </c>
      <c r="H1227" s="15">
        <f t="shared" si="40"/>
        <v>10</v>
      </c>
    </row>
    <row r="1228" spans="1:8" s="8" customFormat="1" ht="15.75" customHeight="1" x14ac:dyDescent="0.25">
      <c r="A1228" s="12" t="s">
        <v>804</v>
      </c>
      <c r="B1228" s="41">
        <v>1126706</v>
      </c>
      <c r="C1228" s="107" t="s">
        <v>2029</v>
      </c>
      <c r="D1228" s="12" t="s">
        <v>1156</v>
      </c>
      <c r="E1228" s="62">
        <v>3</v>
      </c>
      <c r="F1228" s="103">
        <v>48</v>
      </c>
      <c r="G1228" s="15">
        <f t="shared" si="39"/>
        <v>24</v>
      </c>
      <c r="H1228" s="15">
        <f t="shared" si="40"/>
        <v>24</v>
      </c>
    </row>
    <row r="1229" spans="1:8" s="8" customFormat="1" ht="16.5" customHeight="1" x14ac:dyDescent="0.25">
      <c r="A1229" s="12" t="s">
        <v>805</v>
      </c>
      <c r="B1229" s="41">
        <v>1126765</v>
      </c>
      <c r="C1229" s="107" t="s">
        <v>2593</v>
      </c>
      <c r="D1229" s="12" t="s">
        <v>1156</v>
      </c>
      <c r="E1229" s="62">
        <v>1</v>
      </c>
      <c r="F1229" s="103">
        <v>6</v>
      </c>
      <c r="G1229" s="15">
        <f t="shared" si="39"/>
        <v>3</v>
      </c>
      <c r="H1229" s="15">
        <f t="shared" si="40"/>
        <v>3</v>
      </c>
    </row>
    <row r="1230" spans="1:8" s="8" customFormat="1" ht="15.75" customHeight="1" x14ac:dyDescent="0.25">
      <c r="A1230" s="12" t="s">
        <v>806</v>
      </c>
      <c r="B1230" s="62">
        <v>1126616</v>
      </c>
      <c r="C1230" s="107" t="s">
        <v>1074</v>
      </c>
      <c r="D1230" s="12" t="s">
        <v>1156</v>
      </c>
      <c r="E1230" s="62">
        <v>1</v>
      </c>
      <c r="F1230" s="103">
        <v>124</v>
      </c>
      <c r="G1230" s="15">
        <f t="shared" si="39"/>
        <v>62</v>
      </c>
      <c r="H1230" s="15">
        <f t="shared" si="40"/>
        <v>62</v>
      </c>
    </row>
    <row r="1231" spans="1:8" s="8" customFormat="1" ht="18" customHeight="1" x14ac:dyDescent="0.25">
      <c r="A1231" s="12" t="s">
        <v>807</v>
      </c>
      <c r="B1231" s="62">
        <v>1126617</v>
      </c>
      <c r="C1231" s="107" t="s">
        <v>1074</v>
      </c>
      <c r="D1231" s="12" t="s">
        <v>1156</v>
      </c>
      <c r="E1231" s="62">
        <v>1</v>
      </c>
      <c r="F1231" s="103">
        <v>124</v>
      </c>
      <c r="G1231" s="15">
        <f t="shared" si="39"/>
        <v>62</v>
      </c>
      <c r="H1231" s="15">
        <f t="shared" si="40"/>
        <v>62</v>
      </c>
    </row>
    <row r="1232" spans="1:8" s="8" customFormat="1" ht="21" customHeight="1" x14ac:dyDescent="0.25">
      <c r="A1232" s="12" t="s">
        <v>808</v>
      </c>
      <c r="B1232" s="62">
        <v>1126618</v>
      </c>
      <c r="C1232" s="107" t="s">
        <v>1074</v>
      </c>
      <c r="D1232" s="12" t="s">
        <v>1061</v>
      </c>
      <c r="E1232" s="62">
        <v>1</v>
      </c>
      <c r="F1232" s="103">
        <v>170</v>
      </c>
      <c r="G1232" s="15">
        <f t="shared" si="39"/>
        <v>85</v>
      </c>
      <c r="H1232" s="15">
        <f t="shared" si="40"/>
        <v>85</v>
      </c>
    </row>
    <row r="1233" spans="1:8" s="8" customFormat="1" ht="20.25" customHeight="1" x14ac:dyDescent="0.25">
      <c r="A1233" s="12" t="s">
        <v>809</v>
      </c>
      <c r="B1233" s="41">
        <v>1126794</v>
      </c>
      <c r="C1233" s="107" t="s">
        <v>1074</v>
      </c>
      <c r="D1233" s="12" t="s">
        <v>1061</v>
      </c>
      <c r="E1233" s="62">
        <v>1</v>
      </c>
      <c r="F1233" s="103">
        <v>275</v>
      </c>
      <c r="G1233" s="15">
        <f t="shared" si="39"/>
        <v>137.5</v>
      </c>
      <c r="H1233" s="15">
        <f t="shared" si="40"/>
        <v>137.5</v>
      </c>
    </row>
    <row r="1234" spans="1:8" s="8" customFormat="1" ht="15.75" customHeight="1" x14ac:dyDescent="0.25">
      <c r="A1234" s="12" t="s">
        <v>810</v>
      </c>
      <c r="B1234" s="62">
        <v>1126792</v>
      </c>
      <c r="C1234" s="107" t="s">
        <v>2904</v>
      </c>
      <c r="D1234" s="12" t="s">
        <v>1061</v>
      </c>
      <c r="E1234" s="62">
        <v>1</v>
      </c>
      <c r="F1234" s="103">
        <v>275</v>
      </c>
      <c r="G1234" s="15">
        <f t="shared" si="39"/>
        <v>137.5</v>
      </c>
      <c r="H1234" s="15">
        <f t="shared" si="40"/>
        <v>137.5</v>
      </c>
    </row>
    <row r="1235" spans="1:8" s="8" customFormat="1" ht="15" customHeight="1" x14ac:dyDescent="0.25">
      <c r="A1235" s="12" t="s">
        <v>811</v>
      </c>
      <c r="B1235" s="41" t="s">
        <v>2673</v>
      </c>
      <c r="C1235" s="107" t="s">
        <v>2904</v>
      </c>
      <c r="D1235" s="12" t="s">
        <v>1061</v>
      </c>
      <c r="E1235" s="62">
        <v>1</v>
      </c>
      <c r="F1235" s="103">
        <v>538</v>
      </c>
      <c r="G1235" s="15">
        <f t="shared" si="39"/>
        <v>269</v>
      </c>
      <c r="H1235" s="15">
        <f t="shared" si="40"/>
        <v>269</v>
      </c>
    </row>
    <row r="1236" spans="1:8" s="8" customFormat="1" ht="15" customHeight="1" x14ac:dyDescent="0.25">
      <c r="A1236" s="12" t="s">
        <v>812</v>
      </c>
      <c r="B1236" s="41" t="s">
        <v>2674</v>
      </c>
      <c r="C1236" s="107" t="s">
        <v>2904</v>
      </c>
      <c r="D1236" s="12" t="s">
        <v>1156</v>
      </c>
      <c r="E1236" s="62">
        <v>1</v>
      </c>
      <c r="F1236" s="103">
        <v>538</v>
      </c>
      <c r="G1236" s="15">
        <f t="shared" si="39"/>
        <v>269</v>
      </c>
      <c r="H1236" s="15">
        <f t="shared" si="40"/>
        <v>269</v>
      </c>
    </row>
    <row r="1237" spans="1:8" s="8" customFormat="1" ht="15" customHeight="1" x14ac:dyDescent="0.25">
      <c r="A1237" s="12" t="s">
        <v>813</v>
      </c>
      <c r="B1237" s="41" t="s">
        <v>2675</v>
      </c>
      <c r="C1237" s="107" t="s">
        <v>2904</v>
      </c>
      <c r="D1237" s="12" t="s">
        <v>1156</v>
      </c>
      <c r="E1237" s="62">
        <v>1</v>
      </c>
      <c r="F1237" s="103">
        <v>538</v>
      </c>
      <c r="G1237" s="15">
        <f t="shared" si="39"/>
        <v>269</v>
      </c>
      <c r="H1237" s="15">
        <f t="shared" si="40"/>
        <v>269</v>
      </c>
    </row>
    <row r="1238" spans="1:8" s="8" customFormat="1" ht="16.5" customHeight="1" x14ac:dyDescent="0.25">
      <c r="A1238" s="12" t="s">
        <v>814</v>
      </c>
      <c r="B1238" s="41">
        <v>1126649</v>
      </c>
      <c r="C1238" s="107" t="s">
        <v>2152</v>
      </c>
      <c r="D1238" s="12" t="s">
        <v>1156</v>
      </c>
      <c r="E1238" s="62">
        <v>1</v>
      </c>
      <c r="F1238" s="103">
        <v>154</v>
      </c>
      <c r="G1238" s="15">
        <f t="shared" si="39"/>
        <v>77</v>
      </c>
      <c r="H1238" s="15">
        <f t="shared" si="40"/>
        <v>77</v>
      </c>
    </row>
    <row r="1239" spans="1:8" s="8" customFormat="1" ht="15" customHeight="1" x14ac:dyDescent="0.25">
      <c r="A1239" s="12" t="s">
        <v>815</v>
      </c>
      <c r="B1239" s="51">
        <v>1127180</v>
      </c>
      <c r="C1239" s="101" t="s">
        <v>2595</v>
      </c>
      <c r="D1239" s="12" t="s">
        <v>1156</v>
      </c>
      <c r="E1239" s="62">
        <v>1</v>
      </c>
      <c r="F1239" s="103">
        <v>3400</v>
      </c>
      <c r="G1239" s="15">
        <f t="shared" si="39"/>
        <v>1700</v>
      </c>
      <c r="H1239" s="15">
        <f t="shared" si="40"/>
        <v>1700</v>
      </c>
    </row>
    <row r="1240" spans="1:8" s="8" customFormat="1" ht="15.75" customHeight="1" x14ac:dyDescent="0.25">
      <c r="A1240" s="12" t="s">
        <v>816</v>
      </c>
      <c r="B1240" s="41">
        <v>1128080</v>
      </c>
      <c r="C1240" s="123" t="s">
        <v>2596</v>
      </c>
      <c r="D1240" s="12" t="s">
        <v>1156</v>
      </c>
      <c r="E1240" s="62">
        <v>1</v>
      </c>
      <c r="F1240" s="103">
        <v>29</v>
      </c>
      <c r="G1240" s="15">
        <f t="shared" si="39"/>
        <v>14.5</v>
      </c>
      <c r="H1240" s="15">
        <f t="shared" si="40"/>
        <v>14.5</v>
      </c>
    </row>
    <row r="1241" spans="1:8" s="8" customFormat="1" ht="15.75" customHeight="1" x14ac:dyDescent="0.25">
      <c r="A1241" s="12" t="s">
        <v>817</v>
      </c>
      <c r="B1241" s="41">
        <v>1128151</v>
      </c>
      <c r="C1241" s="123" t="s">
        <v>2596</v>
      </c>
      <c r="D1241" s="12" t="s">
        <v>1156</v>
      </c>
      <c r="E1241" s="62">
        <v>12</v>
      </c>
      <c r="F1241" s="103">
        <v>819</v>
      </c>
      <c r="G1241" s="15">
        <f t="shared" si="39"/>
        <v>409.5</v>
      </c>
      <c r="H1241" s="15">
        <f t="shared" si="40"/>
        <v>409.5</v>
      </c>
    </row>
    <row r="1242" spans="1:8" s="8" customFormat="1" ht="15" customHeight="1" x14ac:dyDescent="0.25">
      <c r="A1242" s="12" t="s">
        <v>818</v>
      </c>
      <c r="B1242" s="41">
        <v>1128120</v>
      </c>
      <c r="C1242" s="67" t="s">
        <v>2905</v>
      </c>
      <c r="D1242" s="12" t="s">
        <v>1156</v>
      </c>
      <c r="E1242" s="62">
        <v>8</v>
      </c>
      <c r="F1242" s="103">
        <v>87.27</v>
      </c>
      <c r="G1242" s="15">
        <f t="shared" si="39"/>
        <v>43.634999999999998</v>
      </c>
      <c r="H1242" s="15">
        <f t="shared" si="40"/>
        <v>43.634999999999998</v>
      </c>
    </row>
    <row r="1243" spans="1:8" s="8" customFormat="1" ht="15" customHeight="1" x14ac:dyDescent="0.25">
      <c r="A1243" s="12" t="s">
        <v>819</v>
      </c>
      <c r="B1243" s="41">
        <v>1128126</v>
      </c>
      <c r="C1243" s="67" t="s">
        <v>2905</v>
      </c>
      <c r="D1243" s="12" t="s">
        <v>1156</v>
      </c>
      <c r="E1243" s="62">
        <v>3</v>
      </c>
      <c r="F1243" s="103">
        <v>207</v>
      </c>
      <c r="G1243" s="15">
        <f t="shared" si="39"/>
        <v>103.5</v>
      </c>
      <c r="H1243" s="15">
        <f t="shared" si="40"/>
        <v>103.5</v>
      </c>
    </row>
    <row r="1244" spans="1:8" s="8" customFormat="1" ht="15.75" customHeight="1" x14ac:dyDescent="0.25">
      <c r="A1244" s="12" t="s">
        <v>820</v>
      </c>
      <c r="B1244" s="41">
        <v>1128087</v>
      </c>
      <c r="C1244" s="67" t="s">
        <v>2905</v>
      </c>
      <c r="D1244" s="12" t="s">
        <v>821</v>
      </c>
      <c r="E1244" s="62">
        <v>4</v>
      </c>
      <c r="F1244" s="103">
        <v>80.8</v>
      </c>
      <c r="G1244" s="15">
        <f t="shared" si="39"/>
        <v>40.4</v>
      </c>
      <c r="H1244" s="15">
        <f t="shared" si="40"/>
        <v>40.4</v>
      </c>
    </row>
    <row r="1245" spans="1:8" s="8" customFormat="1" ht="15.75" customHeight="1" x14ac:dyDescent="0.25">
      <c r="A1245" s="12" t="s">
        <v>822</v>
      </c>
      <c r="B1245" s="41">
        <v>1128201</v>
      </c>
      <c r="C1245" s="123" t="s">
        <v>2597</v>
      </c>
      <c r="D1245" s="12" t="s">
        <v>1156</v>
      </c>
      <c r="E1245" s="62">
        <v>2</v>
      </c>
      <c r="F1245" s="103">
        <v>169.34</v>
      </c>
      <c r="G1245" s="15">
        <f t="shared" si="39"/>
        <v>84.67</v>
      </c>
      <c r="H1245" s="15">
        <f t="shared" si="40"/>
        <v>84.67</v>
      </c>
    </row>
    <row r="1246" spans="1:8" s="8" customFormat="1" ht="18" customHeight="1" x14ac:dyDescent="0.25">
      <c r="A1246" s="12" t="s">
        <v>823</v>
      </c>
      <c r="B1246" s="41">
        <v>1126448</v>
      </c>
      <c r="C1246" s="107" t="s">
        <v>2598</v>
      </c>
      <c r="D1246" s="12" t="s">
        <v>1156</v>
      </c>
      <c r="E1246" s="62">
        <v>2</v>
      </c>
      <c r="F1246" s="103">
        <v>22</v>
      </c>
      <c r="G1246" s="15">
        <f t="shared" si="39"/>
        <v>11</v>
      </c>
      <c r="H1246" s="15">
        <f t="shared" si="40"/>
        <v>11</v>
      </c>
    </row>
    <row r="1247" spans="1:8" s="8" customFormat="1" ht="15.75" customHeight="1" x14ac:dyDescent="0.25">
      <c r="A1247" s="12" t="s">
        <v>824</v>
      </c>
      <c r="B1247" s="41">
        <v>1126688</v>
      </c>
      <c r="C1247" s="107" t="s">
        <v>2906</v>
      </c>
      <c r="D1247" s="12" t="s">
        <v>1156</v>
      </c>
      <c r="E1247" s="62">
        <v>1</v>
      </c>
      <c r="F1247" s="103">
        <v>45</v>
      </c>
      <c r="G1247" s="15">
        <f t="shared" si="39"/>
        <v>22.5</v>
      </c>
      <c r="H1247" s="15">
        <f t="shared" si="40"/>
        <v>22.5</v>
      </c>
    </row>
    <row r="1248" spans="1:8" s="8" customFormat="1" ht="14.25" customHeight="1" x14ac:dyDescent="0.25">
      <c r="A1248" s="12" t="s">
        <v>825</v>
      </c>
      <c r="B1248" s="41">
        <v>1124897</v>
      </c>
      <c r="C1248" s="107" t="s">
        <v>2311</v>
      </c>
      <c r="D1248" s="12" t="s">
        <v>1156</v>
      </c>
      <c r="E1248" s="62">
        <v>1</v>
      </c>
      <c r="F1248" s="103">
        <v>85</v>
      </c>
      <c r="G1248" s="15">
        <f t="shared" si="39"/>
        <v>42.5</v>
      </c>
      <c r="H1248" s="15">
        <f t="shared" si="40"/>
        <v>42.5</v>
      </c>
    </row>
    <row r="1249" spans="1:8" s="8" customFormat="1" ht="19.5" customHeight="1" x14ac:dyDescent="0.25">
      <c r="A1249" s="12" t="s">
        <v>826</v>
      </c>
      <c r="B1249" s="41">
        <v>1127851</v>
      </c>
      <c r="C1249" s="107" t="s">
        <v>2599</v>
      </c>
      <c r="D1249" s="12" t="s">
        <v>1156</v>
      </c>
      <c r="E1249" s="62">
        <v>1</v>
      </c>
      <c r="F1249" s="103">
        <v>145</v>
      </c>
      <c r="G1249" s="15">
        <f t="shared" si="39"/>
        <v>72.5</v>
      </c>
      <c r="H1249" s="15">
        <f t="shared" si="40"/>
        <v>72.5</v>
      </c>
    </row>
    <row r="1250" spans="1:8" s="8" customFormat="1" ht="19.5" customHeight="1" x14ac:dyDescent="0.25">
      <c r="A1250" s="12" t="s">
        <v>827</v>
      </c>
      <c r="B1250" s="41">
        <v>1127683</v>
      </c>
      <c r="C1250" s="107" t="s">
        <v>2907</v>
      </c>
      <c r="D1250" s="12" t="s">
        <v>1156</v>
      </c>
      <c r="E1250" s="62">
        <v>1</v>
      </c>
      <c r="F1250" s="103">
        <v>600</v>
      </c>
      <c r="G1250" s="15">
        <f t="shared" si="39"/>
        <v>300</v>
      </c>
      <c r="H1250" s="15">
        <f t="shared" si="40"/>
        <v>300</v>
      </c>
    </row>
    <row r="1251" spans="1:8" s="8" customFormat="1" ht="16.5" customHeight="1" x14ac:dyDescent="0.25">
      <c r="A1251" s="12" t="s">
        <v>828</v>
      </c>
      <c r="B1251" s="51">
        <v>11271031</v>
      </c>
      <c r="C1251" s="101" t="s">
        <v>2600</v>
      </c>
      <c r="D1251" s="12" t="s">
        <v>1156</v>
      </c>
      <c r="E1251" s="62">
        <v>1</v>
      </c>
      <c r="F1251" s="103">
        <v>1233</v>
      </c>
      <c r="G1251" s="15">
        <f t="shared" si="39"/>
        <v>616.5</v>
      </c>
      <c r="H1251" s="15">
        <f t="shared" si="40"/>
        <v>616.5</v>
      </c>
    </row>
    <row r="1252" spans="1:8" s="8" customFormat="1" ht="15" customHeight="1" x14ac:dyDescent="0.25">
      <c r="A1252" s="12" t="s">
        <v>829</v>
      </c>
      <c r="B1252" s="41">
        <v>1127976</v>
      </c>
      <c r="C1252" s="107" t="s">
        <v>2908</v>
      </c>
      <c r="D1252" s="12" t="s">
        <v>1156</v>
      </c>
      <c r="E1252" s="62">
        <v>1</v>
      </c>
      <c r="F1252" s="103">
        <v>1344</v>
      </c>
      <c r="G1252" s="15">
        <f t="shared" si="39"/>
        <v>672</v>
      </c>
      <c r="H1252" s="15">
        <f t="shared" si="40"/>
        <v>672</v>
      </c>
    </row>
    <row r="1253" spans="1:8" s="8" customFormat="1" ht="14.25" customHeight="1" x14ac:dyDescent="0.25">
      <c r="A1253" s="12" t="s">
        <v>830</v>
      </c>
      <c r="B1253" s="41">
        <v>1126697</v>
      </c>
      <c r="C1253" s="107" t="s">
        <v>1075</v>
      </c>
      <c r="D1253" s="12" t="s">
        <v>1156</v>
      </c>
      <c r="E1253" s="62">
        <v>3</v>
      </c>
      <c r="F1253" s="103">
        <v>124</v>
      </c>
      <c r="G1253" s="15">
        <f t="shared" si="39"/>
        <v>62</v>
      </c>
      <c r="H1253" s="15">
        <f t="shared" si="40"/>
        <v>62</v>
      </c>
    </row>
    <row r="1254" spans="1:8" s="8" customFormat="1" ht="14.25" customHeight="1" x14ac:dyDescent="0.25">
      <c r="A1254" s="12" t="s">
        <v>831</v>
      </c>
      <c r="B1254" s="41">
        <v>1126575</v>
      </c>
      <c r="C1254" s="107" t="s">
        <v>1075</v>
      </c>
      <c r="D1254" s="12" t="s">
        <v>1156</v>
      </c>
      <c r="E1254" s="62">
        <v>8</v>
      </c>
      <c r="F1254" s="103">
        <v>177</v>
      </c>
      <c r="G1254" s="15">
        <f t="shared" ref="G1254:G1273" si="41">SUM(F1254/2)</f>
        <v>88.5</v>
      </c>
      <c r="H1254" s="15">
        <f t="shared" si="40"/>
        <v>88.5</v>
      </c>
    </row>
    <row r="1255" spans="1:8" s="8" customFormat="1" ht="13.5" customHeight="1" x14ac:dyDescent="0.25">
      <c r="A1255" s="12" t="s">
        <v>832</v>
      </c>
      <c r="B1255" s="41">
        <v>1126996</v>
      </c>
      <c r="C1255" s="107" t="s">
        <v>2341</v>
      </c>
      <c r="D1255" s="12" t="s">
        <v>1156</v>
      </c>
      <c r="E1255" s="62">
        <v>1</v>
      </c>
      <c r="F1255" s="103">
        <v>345.1</v>
      </c>
      <c r="G1255" s="15">
        <f t="shared" si="41"/>
        <v>172.55</v>
      </c>
      <c r="H1255" s="15">
        <f t="shared" si="40"/>
        <v>172.55</v>
      </c>
    </row>
    <row r="1256" spans="1:8" s="8" customFormat="1" ht="14.25" customHeight="1" x14ac:dyDescent="0.25">
      <c r="A1256" s="12" t="s">
        <v>833</v>
      </c>
      <c r="B1256" s="41">
        <v>1126736</v>
      </c>
      <c r="C1256" s="67" t="s">
        <v>2601</v>
      </c>
      <c r="D1256" s="12" t="s">
        <v>1156</v>
      </c>
      <c r="E1256" s="62">
        <v>1</v>
      </c>
      <c r="F1256" s="103">
        <v>45</v>
      </c>
      <c r="G1256" s="15">
        <f t="shared" si="41"/>
        <v>22.5</v>
      </c>
      <c r="H1256" s="15">
        <f t="shared" si="40"/>
        <v>22.5</v>
      </c>
    </row>
    <row r="1257" spans="1:8" s="8" customFormat="1" ht="15" customHeight="1" x14ac:dyDescent="0.25">
      <c r="A1257" s="12" t="s">
        <v>834</v>
      </c>
      <c r="B1257" s="41">
        <v>1126110</v>
      </c>
      <c r="C1257" s="107" t="s">
        <v>2341</v>
      </c>
      <c r="D1257" s="12" t="s">
        <v>1061</v>
      </c>
      <c r="E1257" s="62">
        <v>1</v>
      </c>
      <c r="F1257" s="103">
        <v>42</v>
      </c>
      <c r="G1257" s="15">
        <f t="shared" si="41"/>
        <v>21</v>
      </c>
      <c r="H1257" s="15">
        <f t="shared" si="40"/>
        <v>21</v>
      </c>
    </row>
    <row r="1258" spans="1:8" s="8" customFormat="1" ht="18.75" customHeight="1" x14ac:dyDescent="0.25">
      <c r="A1258" s="12" t="s">
        <v>835</v>
      </c>
      <c r="B1258" s="41">
        <v>1126203</v>
      </c>
      <c r="C1258" s="107" t="s">
        <v>2602</v>
      </c>
      <c r="D1258" s="12" t="s">
        <v>1156</v>
      </c>
      <c r="E1258" s="62">
        <v>1</v>
      </c>
      <c r="F1258" s="103">
        <v>395</v>
      </c>
      <c r="G1258" s="15">
        <f t="shared" si="41"/>
        <v>197.5</v>
      </c>
      <c r="H1258" s="15">
        <f t="shared" si="40"/>
        <v>197.5</v>
      </c>
    </row>
    <row r="1259" spans="1:8" s="8" customFormat="1" ht="19.5" customHeight="1" x14ac:dyDescent="0.25">
      <c r="A1259" s="12" t="s">
        <v>836</v>
      </c>
      <c r="B1259" s="41">
        <v>11269107</v>
      </c>
      <c r="C1259" s="107" t="s">
        <v>2909</v>
      </c>
      <c r="D1259" s="12" t="s">
        <v>1156</v>
      </c>
      <c r="E1259" s="62">
        <v>1</v>
      </c>
      <c r="F1259" s="103">
        <v>800</v>
      </c>
      <c r="G1259" s="15">
        <f t="shared" si="41"/>
        <v>400</v>
      </c>
      <c r="H1259" s="15">
        <f t="shared" si="40"/>
        <v>400</v>
      </c>
    </row>
    <row r="1260" spans="1:8" s="8" customFormat="1" ht="18" customHeight="1" x14ac:dyDescent="0.25">
      <c r="A1260" s="12" t="s">
        <v>837</v>
      </c>
      <c r="B1260" s="41">
        <v>1126711</v>
      </c>
      <c r="C1260" s="107" t="s">
        <v>2603</v>
      </c>
      <c r="D1260" s="12" t="s">
        <v>1156</v>
      </c>
      <c r="E1260" s="62">
        <v>1</v>
      </c>
      <c r="F1260" s="103">
        <v>70</v>
      </c>
      <c r="G1260" s="15">
        <f t="shared" si="41"/>
        <v>35</v>
      </c>
      <c r="H1260" s="15">
        <f t="shared" si="40"/>
        <v>35</v>
      </c>
    </row>
    <row r="1261" spans="1:8" s="8" customFormat="1" ht="16.5" customHeight="1" x14ac:dyDescent="0.25">
      <c r="A1261" s="12" t="s">
        <v>838</v>
      </c>
      <c r="B1261" s="41">
        <v>1126245</v>
      </c>
      <c r="C1261" s="107" t="s">
        <v>2604</v>
      </c>
      <c r="D1261" s="12" t="s">
        <v>1156</v>
      </c>
      <c r="E1261" s="62">
        <v>1</v>
      </c>
      <c r="F1261" s="103">
        <v>157</v>
      </c>
      <c r="G1261" s="15">
        <f t="shared" si="41"/>
        <v>78.5</v>
      </c>
      <c r="H1261" s="15">
        <f t="shared" si="40"/>
        <v>78.5</v>
      </c>
    </row>
    <row r="1262" spans="1:8" s="8" customFormat="1" ht="21" customHeight="1" x14ac:dyDescent="0.25">
      <c r="A1262" s="12" t="s">
        <v>839</v>
      </c>
      <c r="B1262" s="41">
        <v>1128124</v>
      </c>
      <c r="C1262" s="123" t="s">
        <v>2910</v>
      </c>
      <c r="D1262" s="12" t="s">
        <v>1156</v>
      </c>
      <c r="E1262" s="62">
        <v>5</v>
      </c>
      <c r="F1262" s="103">
        <v>31</v>
      </c>
      <c r="G1262" s="15">
        <f t="shared" si="41"/>
        <v>15.5</v>
      </c>
      <c r="H1262" s="15">
        <f t="shared" si="40"/>
        <v>15.5</v>
      </c>
    </row>
    <row r="1263" spans="1:8" s="8" customFormat="1" ht="17.25" customHeight="1" x14ac:dyDescent="0.25">
      <c r="A1263" s="12" t="s">
        <v>840</v>
      </c>
      <c r="B1263" s="41">
        <v>11269123</v>
      </c>
      <c r="C1263" s="107" t="s">
        <v>2154</v>
      </c>
      <c r="D1263" s="12" t="s">
        <v>1156</v>
      </c>
      <c r="E1263" s="62">
        <v>1</v>
      </c>
      <c r="F1263" s="103">
        <v>135</v>
      </c>
      <c r="G1263" s="15">
        <f t="shared" si="41"/>
        <v>67.5</v>
      </c>
      <c r="H1263" s="15">
        <f t="shared" ref="H1263:H1326" si="42">F1263-G1263</f>
        <v>67.5</v>
      </c>
    </row>
    <row r="1264" spans="1:8" s="8" customFormat="1" ht="16.5" customHeight="1" x14ac:dyDescent="0.25">
      <c r="A1264" s="12" t="s">
        <v>841</v>
      </c>
      <c r="B1264" s="41">
        <v>1121093</v>
      </c>
      <c r="C1264" s="107" t="s">
        <v>2033</v>
      </c>
      <c r="D1264" s="12" t="s">
        <v>1156</v>
      </c>
      <c r="E1264" s="62">
        <v>1</v>
      </c>
      <c r="F1264" s="103">
        <v>6</v>
      </c>
      <c r="G1264" s="15">
        <f t="shared" si="41"/>
        <v>3</v>
      </c>
      <c r="H1264" s="15">
        <f t="shared" si="42"/>
        <v>3</v>
      </c>
    </row>
    <row r="1265" spans="1:8" s="8" customFormat="1" ht="18.75" customHeight="1" x14ac:dyDescent="0.25">
      <c r="A1265" s="12" t="s">
        <v>842</v>
      </c>
      <c r="B1265" s="41">
        <v>1121093</v>
      </c>
      <c r="C1265" s="107" t="s">
        <v>2033</v>
      </c>
      <c r="D1265" s="12" t="s">
        <v>1156</v>
      </c>
      <c r="E1265" s="62">
        <v>1</v>
      </c>
      <c r="F1265" s="103">
        <v>6</v>
      </c>
      <c r="G1265" s="15">
        <f t="shared" si="41"/>
        <v>3</v>
      </c>
      <c r="H1265" s="15">
        <f t="shared" si="42"/>
        <v>3</v>
      </c>
    </row>
    <row r="1266" spans="1:8" s="8" customFormat="1" ht="15.75" customHeight="1" x14ac:dyDescent="0.25">
      <c r="A1266" s="12" t="s">
        <v>843</v>
      </c>
      <c r="B1266" s="41">
        <v>1127721</v>
      </c>
      <c r="C1266" s="107" t="s">
        <v>2911</v>
      </c>
      <c r="D1266" s="12" t="s">
        <v>1156</v>
      </c>
      <c r="E1266" s="62">
        <v>1</v>
      </c>
      <c r="F1266" s="103">
        <v>582.5</v>
      </c>
      <c r="G1266" s="15">
        <f t="shared" si="41"/>
        <v>291.25</v>
      </c>
      <c r="H1266" s="15">
        <f t="shared" si="42"/>
        <v>291.25</v>
      </c>
    </row>
    <row r="1267" spans="1:8" s="8" customFormat="1" ht="20.25" customHeight="1" x14ac:dyDescent="0.25">
      <c r="A1267" s="12" t="s">
        <v>844</v>
      </c>
      <c r="B1267" s="41">
        <v>1127564</v>
      </c>
      <c r="C1267" s="107" t="s">
        <v>2911</v>
      </c>
      <c r="D1267" s="12" t="s">
        <v>1156</v>
      </c>
      <c r="E1267" s="62">
        <v>4</v>
      </c>
      <c r="F1267" s="103">
        <v>364</v>
      </c>
      <c r="G1267" s="15">
        <f t="shared" si="41"/>
        <v>182</v>
      </c>
      <c r="H1267" s="15">
        <f t="shared" si="42"/>
        <v>182</v>
      </c>
    </row>
    <row r="1268" spans="1:8" s="8" customFormat="1" ht="15" customHeight="1" x14ac:dyDescent="0.25">
      <c r="A1268" s="12" t="s">
        <v>845</v>
      </c>
      <c r="B1268" s="41">
        <v>1127760</v>
      </c>
      <c r="C1268" s="107" t="s">
        <v>2912</v>
      </c>
      <c r="D1268" s="12" t="s">
        <v>1156</v>
      </c>
      <c r="E1268" s="62">
        <v>1</v>
      </c>
      <c r="F1268" s="103">
        <v>87</v>
      </c>
      <c r="G1268" s="15">
        <f t="shared" si="41"/>
        <v>43.5</v>
      </c>
      <c r="H1268" s="15">
        <f t="shared" si="42"/>
        <v>43.5</v>
      </c>
    </row>
    <row r="1269" spans="1:8" s="8" customFormat="1" ht="15" customHeight="1" x14ac:dyDescent="0.25">
      <c r="A1269" s="12" t="s">
        <v>846</v>
      </c>
      <c r="B1269" s="41">
        <v>1127561</v>
      </c>
      <c r="C1269" s="107" t="s">
        <v>2912</v>
      </c>
      <c r="D1269" s="12" t="s">
        <v>1156</v>
      </c>
      <c r="E1269" s="62">
        <v>1</v>
      </c>
      <c r="F1269" s="103">
        <v>41</v>
      </c>
      <c r="G1269" s="15">
        <f t="shared" si="41"/>
        <v>20.5</v>
      </c>
      <c r="H1269" s="15">
        <f t="shared" si="42"/>
        <v>20.5</v>
      </c>
    </row>
    <row r="1270" spans="1:8" s="8" customFormat="1" ht="19.5" customHeight="1" x14ac:dyDescent="0.25">
      <c r="A1270" s="12" t="s">
        <v>847</v>
      </c>
      <c r="B1270" s="41">
        <v>1124572</v>
      </c>
      <c r="C1270" s="107" t="s">
        <v>2913</v>
      </c>
      <c r="D1270" s="12" t="s">
        <v>1156</v>
      </c>
      <c r="E1270" s="62">
        <v>1</v>
      </c>
      <c r="F1270" s="103">
        <v>173</v>
      </c>
      <c r="G1270" s="15">
        <f t="shared" si="41"/>
        <v>86.5</v>
      </c>
      <c r="H1270" s="15">
        <f t="shared" si="42"/>
        <v>86.5</v>
      </c>
    </row>
    <row r="1271" spans="1:8" s="8" customFormat="1" ht="21.75" customHeight="1" x14ac:dyDescent="0.25">
      <c r="A1271" s="12" t="s">
        <v>848</v>
      </c>
      <c r="B1271" s="41">
        <v>1126860</v>
      </c>
      <c r="C1271" s="107" t="s">
        <v>2581</v>
      </c>
      <c r="D1271" s="12" t="s">
        <v>1156</v>
      </c>
      <c r="E1271" s="62">
        <v>1</v>
      </c>
      <c r="F1271" s="103">
        <v>145</v>
      </c>
      <c r="G1271" s="15">
        <f t="shared" si="41"/>
        <v>72.5</v>
      </c>
      <c r="H1271" s="15">
        <f t="shared" si="42"/>
        <v>72.5</v>
      </c>
    </row>
    <row r="1272" spans="1:8" s="8" customFormat="1" ht="17.25" customHeight="1" x14ac:dyDescent="0.25">
      <c r="A1272" s="12" t="s">
        <v>849</v>
      </c>
      <c r="B1272" s="41">
        <v>1126636</v>
      </c>
      <c r="C1272" s="107" t="s">
        <v>2913</v>
      </c>
      <c r="D1272" s="12" t="s">
        <v>1156</v>
      </c>
      <c r="E1272" s="62">
        <v>1</v>
      </c>
      <c r="F1272" s="103">
        <v>25</v>
      </c>
      <c r="G1272" s="15">
        <f t="shared" si="41"/>
        <v>12.5</v>
      </c>
      <c r="H1272" s="15">
        <f t="shared" si="42"/>
        <v>12.5</v>
      </c>
    </row>
    <row r="1273" spans="1:8" s="8" customFormat="1" ht="15.75" customHeight="1" x14ac:dyDescent="0.25">
      <c r="A1273" s="12" t="s">
        <v>850</v>
      </c>
      <c r="B1273" s="41">
        <v>1127903</v>
      </c>
      <c r="C1273" s="107" t="s">
        <v>715</v>
      </c>
      <c r="D1273" s="12" t="s">
        <v>1156</v>
      </c>
      <c r="E1273" s="62">
        <v>1</v>
      </c>
      <c r="F1273" s="103">
        <v>285</v>
      </c>
      <c r="G1273" s="15">
        <f t="shared" si="41"/>
        <v>142.5</v>
      </c>
      <c r="H1273" s="15">
        <f t="shared" si="42"/>
        <v>142.5</v>
      </c>
    </row>
    <row r="1274" spans="1:8" s="8" customFormat="1" ht="18" customHeight="1" x14ac:dyDescent="0.25">
      <c r="A1274" s="12" t="s">
        <v>851</v>
      </c>
      <c r="B1274" s="41" t="s">
        <v>2676</v>
      </c>
      <c r="C1274" s="107" t="s">
        <v>2914</v>
      </c>
      <c r="D1274" s="12" t="s">
        <v>1156</v>
      </c>
      <c r="E1274" s="62">
        <v>1</v>
      </c>
      <c r="F1274" s="103">
        <v>31</v>
      </c>
      <c r="G1274" s="15">
        <f t="shared" ref="G1274:G1325" si="43">F1274/2</f>
        <v>15.5</v>
      </c>
      <c r="H1274" s="15">
        <f t="shared" si="42"/>
        <v>15.5</v>
      </c>
    </row>
    <row r="1275" spans="1:8" s="8" customFormat="1" ht="18" customHeight="1" x14ac:dyDescent="0.25">
      <c r="A1275" s="12" t="s">
        <v>852</v>
      </c>
      <c r="B1275" s="62">
        <v>1126687</v>
      </c>
      <c r="C1275" s="107" t="s">
        <v>2606</v>
      </c>
      <c r="D1275" s="12" t="s">
        <v>1156</v>
      </c>
      <c r="E1275" s="62">
        <v>2</v>
      </c>
      <c r="F1275" s="103">
        <v>470</v>
      </c>
      <c r="G1275" s="15">
        <f t="shared" si="43"/>
        <v>235</v>
      </c>
      <c r="H1275" s="15">
        <f t="shared" si="42"/>
        <v>235</v>
      </c>
    </row>
    <row r="1276" spans="1:8" s="8" customFormat="1" ht="15.75" customHeight="1" x14ac:dyDescent="0.25">
      <c r="A1276" s="12" t="s">
        <v>853</v>
      </c>
      <c r="B1276" s="41">
        <v>1126687</v>
      </c>
      <c r="C1276" s="107" t="s">
        <v>2606</v>
      </c>
      <c r="D1276" s="12" t="s">
        <v>1156</v>
      </c>
      <c r="E1276" s="62">
        <v>2</v>
      </c>
      <c r="F1276" s="103">
        <v>470</v>
      </c>
      <c r="G1276" s="15">
        <f t="shared" si="43"/>
        <v>235</v>
      </c>
      <c r="H1276" s="15">
        <f t="shared" si="42"/>
        <v>235</v>
      </c>
    </row>
    <row r="1277" spans="1:8" s="8" customFormat="1" ht="13.5" customHeight="1" x14ac:dyDescent="0.25">
      <c r="A1277" s="12" t="s">
        <v>854</v>
      </c>
      <c r="B1277" s="41">
        <v>1126246</v>
      </c>
      <c r="C1277" s="107" t="s">
        <v>2606</v>
      </c>
      <c r="D1277" s="12" t="s">
        <v>1156</v>
      </c>
      <c r="E1277" s="62">
        <v>2</v>
      </c>
      <c r="F1277" s="103">
        <v>337</v>
      </c>
      <c r="G1277" s="15">
        <f t="shared" si="43"/>
        <v>168.5</v>
      </c>
      <c r="H1277" s="15">
        <f t="shared" si="42"/>
        <v>168.5</v>
      </c>
    </row>
    <row r="1278" spans="1:8" s="8" customFormat="1" ht="15.75" customHeight="1" x14ac:dyDescent="0.25">
      <c r="A1278" s="12" t="s">
        <v>855</v>
      </c>
      <c r="B1278" s="41">
        <v>11261003</v>
      </c>
      <c r="C1278" s="107" t="s">
        <v>2606</v>
      </c>
      <c r="D1278" s="12" t="s">
        <v>1156</v>
      </c>
      <c r="E1278" s="62">
        <v>1</v>
      </c>
      <c r="F1278" s="103">
        <v>800</v>
      </c>
      <c r="G1278" s="15">
        <f t="shared" si="43"/>
        <v>400</v>
      </c>
      <c r="H1278" s="15">
        <f t="shared" si="42"/>
        <v>400</v>
      </c>
    </row>
    <row r="1279" spans="1:8" s="8" customFormat="1" ht="15" customHeight="1" x14ac:dyDescent="0.25">
      <c r="A1279" s="12" t="s">
        <v>856</v>
      </c>
      <c r="B1279" s="62">
        <v>11269139</v>
      </c>
      <c r="C1279" s="107" t="s">
        <v>2915</v>
      </c>
      <c r="D1279" s="12" t="s">
        <v>1156</v>
      </c>
      <c r="E1279" s="62">
        <v>1</v>
      </c>
      <c r="F1279" s="103">
        <v>650</v>
      </c>
      <c r="G1279" s="15">
        <f t="shared" si="43"/>
        <v>325</v>
      </c>
      <c r="H1279" s="15">
        <f t="shared" si="42"/>
        <v>325</v>
      </c>
    </row>
    <row r="1280" spans="1:8" s="8" customFormat="1" ht="15.75" customHeight="1" x14ac:dyDescent="0.25">
      <c r="A1280" s="12" t="s">
        <v>857</v>
      </c>
      <c r="B1280" s="62">
        <v>11269200</v>
      </c>
      <c r="C1280" s="107" t="s">
        <v>2099</v>
      </c>
      <c r="D1280" s="12" t="s">
        <v>1156</v>
      </c>
      <c r="E1280" s="62">
        <v>1</v>
      </c>
      <c r="F1280" s="103">
        <v>541</v>
      </c>
      <c r="G1280" s="15">
        <f t="shared" si="43"/>
        <v>270.5</v>
      </c>
      <c r="H1280" s="15">
        <f t="shared" si="42"/>
        <v>270.5</v>
      </c>
    </row>
    <row r="1281" spans="1:8" s="8" customFormat="1" ht="15" customHeight="1" x14ac:dyDescent="0.25">
      <c r="A1281" s="12" t="s">
        <v>858</v>
      </c>
      <c r="B1281" s="62" t="s">
        <v>2677</v>
      </c>
      <c r="C1281" s="107" t="s">
        <v>2607</v>
      </c>
      <c r="D1281" s="12" t="s">
        <v>1156</v>
      </c>
      <c r="E1281" s="62">
        <v>2</v>
      </c>
      <c r="F1281" s="103">
        <v>2724</v>
      </c>
      <c r="G1281" s="15">
        <f t="shared" si="43"/>
        <v>1362</v>
      </c>
      <c r="H1281" s="15">
        <f t="shared" si="42"/>
        <v>1362</v>
      </c>
    </row>
    <row r="1282" spans="1:8" s="8" customFormat="1" ht="14.25" customHeight="1" x14ac:dyDescent="0.25">
      <c r="A1282" s="12" t="s">
        <v>859</v>
      </c>
      <c r="B1282" s="62">
        <v>1123610039</v>
      </c>
      <c r="C1282" s="107" t="s">
        <v>2608</v>
      </c>
      <c r="D1282" s="12" t="s">
        <v>1156</v>
      </c>
      <c r="E1282" s="62">
        <v>1</v>
      </c>
      <c r="F1282" s="103">
        <v>1405</v>
      </c>
      <c r="G1282" s="15">
        <f t="shared" si="43"/>
        <v>702.5</v>
      </c>
      <c r="H1282" s="15">
        <f t="shared" si="42"/>
        <v>702.5</v>
      </c>
    </row>
    <row r="1283" spans="1:8" s="8" customFormat="1" ht="13.5" customHeight="1" x14ac:dyDescent="0.25">
      <c r="A1283" s="12" t="s">
        <v>860</v>
      </c>
      <c r="B1283" s="62">
        <v>11269187</v>
      </c>
      <c r="C1283" s="107" t="s">
        <v>2916</v>
      </c>
      <c r="D1283" s="12" t="s">
        <v>1156</v>
      </c>
      <c r="E1283" s="62">
        <v>2</v>
      </c>
      <c r="F1283" s="103">
        <v>740</v>
      </c>
      <c r="G1283" s="15">
        <f t="shared" si="43"/>
        <v>370</v>
      </c>
      <c r="H1283" s="15">
        <f t="shared" si="42"/>
        <v>370</v>
      </c>
    </row>
    <row r="1284" spans="1:8" s="8" customFormat="1" ht="15" customHeight="1" x14ac:dyDescent="0.25">
      <c r="A1284" s="12" t="s">
        <v>861</v>
      </c>
      <c r="B1284" s="41">
        <v>1128219</v>
      </c>
      <c r="C1284" s="123" t="s">
        <v>2074</v>
      </c>
      <c r="D1284" s="12" t="s">
        <v>1156</v>
      </c>
      <c r="E1284" s="62">
        <v>1</v>
      </c>
      <c r="F1284" s="103">
        <v>35</v>
      </c>
      <c r="G1284" s="15">
        <f t="shared" si="43"/>
        <v>17.5</v>
      </c>
      <c r="H1284" s="15">
        <f t="shared" si="42"/>
        <v>17.5</v>
      </c>
    </row>
    <row r="1285" spans="1:8" s="8" customFormat="1" ht="15" customHeight="1" x14ac:dyDescent="0.25">
      <c r="A1285" s="12" t="s">
        <v>862</v>
      </c>
      <c r="B1285" s="41">
        <v>1127975</v>
      </c>
      <c r="C1285" s="107" t="s">
        <v>2917</v>
      </c>
      <c r="D1285" s="12" t="s">
        <v>1156</v>
      </c>
      <c r="E1285" s="62">
        <v>1</v>
      </c>
      <c r="F1285" s="103">
        <v>1962</v>
      </c>
      <c r="G1285" s="15">
        <f t="shared" si="43"/>
        <v>981</v>
      </c>
      <c r="H1285" s="15">
        <f t="shared" si="42"/>
        <v>981</v>
      </c>
    </row>
    <row r="1286" spans="1:8" s="8" customFormat="1" ht="15" customHeight="1" x14ac:dyDescent="0.25">
      <c r="A1286" s="12" t="s">
        <v>863</v>
      </c>
      <c r="B1286" s="41">
        <v>1126228</v>
      </c>
      <c r="C1286" s="107" t="s">
        <v>2918</v>
      </c>
      <c r="D1286" s="12" t="s">
        <v>1156</v>
      </c>
      <c r="E1286" s="62">
        <v>2</v>
      </c>
      <c r="F1286" s="103">
        <v>120</v>
      </c>
      <c r="G1286" s="15">
        <f t="shared" si="43"/>
        <v>60</v>
      </c>
      <c r="H1286" s="15">
        <f t="shared" si="42"/>
        <v>60</v>
      </c>
    </row>
    <row r="1287" spans="1:8" s="8" customFormat="1" ht="16.5" customHeight="1" x14ac:dyDescent="0.25">
      <c r="A1287" s="12" t="s">
        <v>864</v>
      </c>
      <c r="B1287" s="41">
        <v>1126231</v>
      </c>
      <c r="C1287" s="107" t="s">
        <v>2919</v>
      </c>
      <c r="D1287" s="12" t="s">
        <v>1156</v>
      </c>
      <c r="E1287" s="62">
        <v>4</v>
      </c>
      <c r="F1287" s="103">
        <v>64</v>
      </c>
      <c r="G1287" s="15">
        <f t="shared" si="43"/>
        <v>32</v>
      </c>
      <c r="H1287" s="15">
        <f t="shared" si="42"/>
        <v>32</v>
      </c>
    </row>
    <row r="1288" spans="1:8" s="8" customFormat="1" ht="15.75" customHeight="1" x14ac:dyDescent="0.25">
      <c r="A1288" s="12" t="s">
        <v>865</v>
      </c>
      <c r="B1288" s="41" t="s">
        <v>2678</v>
      </c>
      <c r="C1288" s="107" t="s">
        <v>1154</v>
      </c>
      <c r="D1288" s="12" t="s">
        <v>1156</v>
      </c>
      <c r="E1288" s="62">
        <v>5</v>
      </c>
      <c r="F1288" s="103">
        <v>270</v>
      </c>
      <c r="G1288" s="15">
        <f t="shared" si="43"/>
        <v>135</v>
      </c>
      <c r="H1288" s="15">
        <f t="shared" si="42"/>
        <v>135</v>
      </c>
    </row>
    <row r="1289" spans="1:8" s="8" customFormat="1" ht="16.5" customHeight="1" x14ac:dyDescent="0.25">
      <c r="A1289" s="12" t="s">
        <v>866</v>
      </c>
      <c r="B1289" s="41">
        <v>1126801</v>
      </c>
      <c r="C1289" s="107" t="s">
        <v>1154</v>
      </c>
      <c r="D1289" s="12" t="s">
        <v>1156</v>
      </c>
      <c r="E1289" s="62">
        <v>1</v>
      </c>
      <c r="F1289" s="103">
        <v>111</v>
      </c>
      <c r="G1289" s="15">
        <f t="shared" si="43"/>
        <v>55.5</v>
      </c>
      <c r="H1289" s="15">
        <f t="shared" si="42"/>
        <v>55.5</v>
      </c>
    </row>
    <row r="1290" spans="1:8" s="8" customFormat="1" ht="12.75" customHeight="1" x14ac:dyDescent="0.25">
      <c r="A1290" s="12" t="s">
        <v>867</v>
      </c>
      <c r="B1290" s="41">
        <v>1126685</v>
      </c>
      <c r="C1290" s="107" t="s">
        <v>1154</v>
      </c>
      <c r="D1290" s="12" t="s">
        <v>1156</v>
      </c>
      <c r="E1290" s="62">
        <v>2</v>
      </c>
      <c r="F1290" s="103">
        <v>62</v>
      </c>
      <c r="G1290" s="15">
        <f t="shared" si="43"/>
        <v>31</v>
      </c>
      <c r="H1290" s="15">
        <f t="shared" si="42"/>
        <v>31</v>
      </c>
    </row>
    <row r="1291" spans="1:8" s="8" customFormat="1" ht="15" customHeight="1" x14ac:dyDescent="0.25">
      <c r="A1291" s="12" t="s">
        <v>869</v>
      </c>
      <c r="B1291" s="41">
        <v>1126839</v>
      </c>
      <c r="C1291" s="107" t="s">
        <v>2167</v>
      </c>
      <c r="D1291" s="12" t="s">
        <v>1156</v>
      </c>
      <c r="E1291" s="62">
        <v>1</v>
      </c>
      <c r="F1291" s="103">
        <v>116</v>
      </c>
      <c r="G1291" s="15">
        <f t="shared" si="43"/>
        <v>58</v>
      </c>
      <c r="H1291" s="15">
        <f t="shared" si="42"/>
        <v>58</v>
      </c>
    </row>
    <row r="1292" spans="1:8" s="8" customFormat="1" ht="14.25" customHeight="1" x14ac:dyDescent="0.25">
      <c r="A1292" s="12" t="s">
        <v>870</v>
      </c>
      <c r="B1292" s="41">
        <v>1126801</v>
      </c>
      <c r="C1292" s="107" t="s">
        <v>2920</v>
      </c>
      <c r="D1292" s="12" t="s">
        <v>1156</v>
      </c>
      <c r="E1292" s="62">
        <v>1</v>
      </c>
      <c r="F1292" s="103">
        <v>109</v>
      </c>
      <c r="G1292" s="15">
        <f t="shared" si="43"/>
        <v>54.5</v>
      </c>
      <c r="H1292" s="15">
        <f t="shared" si="42"/>
        <v>54.5</v>
      </c>
    </row>
    <row r="1293" spans="1:8" s="8" customFormat="1" ht="16.5" customHeight="1" x14ac:dyDescent="0.25">
      <c r="A1293" s="12" t="s">
        <v>871</v>
      </c>
      <c r="B1293" s="41">
        <v>1127982</v>
      </c>
      <c r="C1293" s="107" t="s">
        <v>2609</v>
      </c>
      <c r="D1293" s="12" t="s">
        <v>1156</v>
      </c>
      <c r="E1293" s="62">
        <v>1</v>
      </c>
      <c r="F1293" s="103">
        <v>311.82</v>
      </c>
      <c r="G1293" s="15">
        <f t="shared" si="43"/>
        <v>155.91</v>
      </c>
      <c r="H1293" s="15">
        <f t="shared" si="42"/>
        <v>155.91</v>
      </c>
    </row>
    <row r="1294" spans="1:8" s="8" customFormat="1" ht="14.25" customHeight="1" x14ac:dyDescent="0.25">
      <c r="A1294" s="12" t="s">
        <v>872</v>
      </c>
      <c r="B1294" s="41">
        <v>1127957</v>
      </c>
      <c r="C1294" s="107" t="s">
        <v>2610</v>
      </c>
      <c r="D1294" s="12" t="s">
        <v>1156</v>
      </c>
      <c r="E1294" s="62">
        <v>1</v>
      </c>
      <c r="F1294" s="103">
        <v>278</v>
      </c>
      <c r="G1294" s="15">
        <f t="shared" si="43"/>
        <v>139</v>
      </c>
      <c r="H1294" s="15">
        <f t="shared" si="42"/>
        <v>139</v>
      </c>
    </row>
    <row r="1295" spans="1:8" s="8" customFormat="1" ht="15" customHeight="1" x14ac:dyDescent="0.25">
      <c r="A1295" s="12" t="s">
        <v>873</v>
      </c>
      <c r="B1295" s="41">
        <v>1126967</v>
      </c>
      <c r="C1295" s="107" t="s">
        <v>2921</v>
      </c>
      <c r="D1295" s="12" t="s">
        <v>1156</v>
      </c>
      <c r="E1295" s="62">
        <v>1</v>
      </c>
      <c r="F1295" s="103">
        <v>111</v>
      </c>
      <c r="G1295" s="15">
        <f t="shared" si="43"/>
        <v>55.5</v>
      </c>
      <c r="H1295" s="15">
        <f t="shared" si="42"/>
        <v>55.5</v>
      </c>
    </row>
    <row r="1296" spans="1:8" s="8" customFormat="1" ht="20.25" customHeight="1" x14ac:dyDescent="0.25">
      <c r="A1296" s="12" t="s">
        <v>2</v>
      </c>
      <c r="B1296" s="41">
        <v>11269188</v>
      </c>
      <c r="C1296" s="107" t="s">
        <v>2922</v>
      </c>
      <c r="D1296" s="12" t="s">
        <v>1156</v>
      </c>
      <c r="E1296" s="62">
        <v>1</v>
      </c>
      <c r="F1296" s="103">
        <v>55</v>
      </c>
      <c r="G1296" s="15">
        <f t="shared" si="43"/>
        <v>27.5</v>
      </c>
      <c r="H1296" s="15">
        <f t="shared" si="42"/>
        <v>27.5</v>
      </c>
    </row>
    <row r="1297" spans="1:8" s="8" customFormat="1" ht="15" customHeight="1" x14ac:dyDescent="0.25">
      <c r="A1297" s="12" t="s">
        <v>3</v>
      </c>
      <c r="B1297" s="41">
        <v>1126589</v>
      </c>
      <c r="C1297" s="81" t="s">
        <v>1155</v>
      </c>
      <c r="D1297" s="12" t="s">
        <v>1156</v>
      </c>
      <c r="E1297" s="62">
        <v>10</v>
      </c>
      <c r="F1297" s="103">
        <v>167.07</v>
      </c>
      <c r="G1297" s="15">
        <f t="shared" si="43"/>
        <v>83.534999999999997</v>
      </c>
      <c r="H1297" s="15">
        <f t="shared" si="42"/>
        <v>83.534999999999997</v>
      </c>
    </row>
    <row r="1298" spans="1:8" s="8" customFormat="1" ht="18.75" customHeight="1" x14ac:dyDescent="0.25">
      <c r="A1298" s="12" t="s">
        <v>4</v>
      </c>
      <c r="B1298" s="41">
        <v>1126764</v>
      </c>
      <c r="C1298" s="107" t="s">
        <v>1155</v>
      </c>
      <c r="D1298" s="12" t="s">
        <v>1156</v>
      </c>
      <c r="E1298" s="62">
        <v>2</v>
      </c>
      <c r="F1298" s="103">
        <v>10</v>
      </c>
      <c r="G1298" s="15">
        <f t="shared" si="43"/>
        <v>5</v>
      </c>
      <c r="H1298" s="15">
        <f t="shared" si="42"/>
        <v>5</v>
      </c>
    </row>
    <row r="1299" spans="1:8" s="8" customFormat="1" ht="16.5" customHeight="1" x14ac:dyDescent="0.25">
      <c r="A1299" s="12" t="s">
        <v>5</v>
      </c>
      <c r="B1299" s="41">
        <v>1126698</v>
      </c>
      <c r="C1299" s="107" t="s">
        <v>1155</v>
      </c>
      <c r="D1299" s="12" t="s">
        <v>1156</v>
      </c>
      <c r="E1299" s="62">
        <v>5</v>
      </c>
      <c r="F1299" s="103">
        <v>25</v>
      </c>
      <c r="G1299" s="15">
        <f t="shared" si="43"/>
        <v>12.5</v>
      </c>
      <c r="H1299" s="15">
        <f t="shared" si="42"/>
        <v>12.5</v>
      </c>
    </row>
    <row r="1300" spans="1:8" s="8" customFormat="1" ht="16.5" customHeight="1" x14ac:dyDescent="0.25">
      <c r="A1300" s="12" t="s">
        <v>6</v>
      </c>
      <c r="B1300" s="62">
        <v>1126670</v>
      </c>
      <c r="C1300" s="107" t="s">
        <v>2161</v>
      </c>
      <c r="D1300" s="12" t="s">
        <v>1156</v>
      </c>
      <c r="E1300" s="62">
        <v>1</v>
      </c>
      <c r="F1300" s="103">
        <v>70</v>
      </c>
      <c r="G1300" s="15">
        <f t="shared" si="43"/>
        <v>35</v>
      </c>
      <c r="H1300" s="15">
        <f t="shared" si="42"/>
        <v>35</v>
      </c>
    </row>
    <row r="1301" spans="1:8" s="8" customFormat="1" ht="16.5" customHeight="1" x14ac:dyDescent="0.25">
      <c r="A1301" s="96" t="s">
        <v>7</v>
      </c>
      <c r="B1301" s="41">
        <v>1126118</v>
      </c>
      <c r="C1301" s="107" t="s">
        <v>2923</v>
      </c>
      <c r="D1301" s="12" t="s">
        <v>1156</v>
      </c>
      <c r="E1301" s="62">
        <v>2</v>
      </c>
      <c r="F1301" s="103">
        <v>10</v>
      </c>
      <c r="G1301" s="15">
        <f t="shared" si="43"/>
        <v>5</v>
      </c>
      <c r="H1301" s="15">
        <f t="shared" si="42"/>
        <v>5</v>
      </c>
    </row>
    <row r="1302" spans="1:8" s="8" customFormat="1" ht="15.75" customHeight="1" x14ac:dyDescent="0.25">
      <c r="A1302" s="96" t="s">
        <v>8</v>
      </c>
      <c r="B1302" s="41">
        <v>1126898</v>
      </c>
      <c r="C1302" s="107" t="s">
        <v>2298</v>
      </c>
      <c r="D1302" s="12" t="s">
        <v>1156</v>
      </c>
      <c r="E1302" s="62">
        <v>3</v>
      </c>
      <c r="F1302" s="103">
        <v>221</v>
      </c>
      <c r="G1302" s="15">
        <f t="shared" si="43"/>
        <v>110.5</v>
      </c>
      <c r="H1302" s="15">
        <f t="shared" si="42"/>
        <v>110.5</v>
      </c>
    </row>
    <row r="1303" spans="1:8" s="8" customFormat="1" ht="15" customHeight="1" x14ac:dyDescent="0.25">
      <c r="A1303" s="96" t="s">
        <v>9</v>
      </c>
      <c r="B1303" s="41">
        <v>11269215</v>
      </c>
      <c r="C1303" s="107" t="s">
        <v>2298</v>
      </c>
      <c r="D1303" s="12" t="s">
        <v>1156</v>
      </c>
      <c r="E1303" s="62">
        <v>2</v>
      </c>
      <c r="F1303" s="103">
        <v>160.4</v>
      </c>
      <c r="G1303" s="15">
        <f t="shared" si="43"/>
        <v>80.2</v>
      </c>
      <c r="H1303" s="15">
        <f t="shared" si="42"/>
        <v>80.2</v>
      </c>
    </row>
    <row r="1304" spans="1:8" s="8" customFormat="1" ht="15.75" customHeight="1" x14ac:dyDescent="0.25">
      <c r="A1304" s="96" t="s">
        <v>10</v>
      </c>
      <c r="B1304" s="41">
        <v>1126562</v>
      </c>
      <c r="C1304" s="107" t="s">
        <v>2611</v>
      </c>
      <c r="D1304" s="12" t="s">
        <v>1156</v>
      </c>
      <c r="E1304" s="62">
        <v>4</v>
      </c>
      <c r="F1304" s="103">
        <v>108</v>
      </c>
      <c r="G1304" s="15">
        <f t="shared" si="43"/>
        <v>54</v>
      </c>
      <c r="H1304" s="15">
        <f t="shared" si="42"/>
        <v>54</v>
      </c>
    </row>
    <row r="1305" spans="1:8" s="8" customFormat="1" ht="15" customHeight="1" x14ac:dyDescent="0.25">
      <c r="A1305" s="96" t="s">
        <v>11</v>
      </c>
      <c r="B1305" s="41">
        <v>1126579</v>
      </c>
      <c r="C1305" s="107" t="s">
        <v>2924</v>
      </c>
      <c r="D1305" s="12" t="s">
        <v>1156</v>
      </c>
      <c r="E1305" s="62">
        <v>8</v>
      </c>
      <c r="F1305" s="103">
        <v>83.38</v>
      </c>
      <c r="G1305" s="15">
        <f t="shared" si="43"/>
        <v>41.69</v>
      </c>
      <c r="H1305" s="15">
        <f t="shared" si="42"/>
        <v>41.69</v>
      </c>
    </row>
    <row r="1306" spans="1:8" s="8" customFormat="1" ht="14.25" customHeight="1" x14ac:dyDescent="0.25">
      <c r="A1306" s="96" t="s">
        <v>12</v>
      </c>
      <c r="B1306" s="41">
        <v>1124887</v>
      </c>
      <c r="C1306" s="107" t="s">
        <v>2612</v>
      </c>
      <c r="D1306" s="12" t="s">
        <v>1156</v>
      </c>
      <c r="E1306" s="62">
        <v>1</v>
      </c>
      <c r="F1306" s="103">
        <v>66</v>
      </c>
      <c r="G1306" s="15">
        <f t="shared" si="43"/>
        <v>33</v>
      </c>
      <c r="H1306" s="15">
        <f t="shared" si="42"/>
        <v>33</v>
      </c>
    </row>
    <row r="1307" spans="1:8" s="8" customFormat="1" ht="15.75" customHeight="1" x14ac:dyDescent="0.25">
      <c r="A1307" s="96" t="s">
        <v>13</v>
      </c>
      <c r="B1307" s="41">
        <v>1124877</v>
      </c>
      <c r="C1307" s="107" t="s">
        <v>2925</v>
      </c>
      <c r="D1307" s="12" t="s">
        <v>1156</v>
      </c>
      <c r="E1307" s="62">
        <v>7</v>
      </c>
      <c r="F1307" s="103">
        <v>571.20000000000005</v>
      </c>
      <c r="G1307" s="15">
        <f t="shared" si="43"/>
        <v>285.60000000000002</v>
      </c>
      <c r="H1307" s="15">
        <f t="shared" si="42"/>
        <v>285.60000000000002</v>
      </c>
    </row>
    <row r="1308" spans="1:8" s="8" customFormat="1" ht="18" customHeight="1" x14ac:dyDescent="0.25">
      <c r="A1308" s="96" t="s">
        <v>14</v>
      </c>
      <c r="B1308" s="41">
        <v>1127987</v>
      </c>
      <c r="C1308" s="107" t="s">
        <v>1751</v>
      </c>
      <c r="D1308" s="12" t="s">
        <v>1156</v>
      </c>
      <c r="E1308" s="62">
        <v>1</v>
      </c>
      <c r="F1308" s="103">
        <v>150</v>
      </c>
      <c r="G1308" s="15">
        <f t="shared" si="43"/>
        <v>75</v>
      </c>
      <c r="H1308" s="15">
        <f t="shared" si="42"/>
        <v>75</v>
      </c>
    </row>
    <row r="1309" spans="1:8" s="8" customFormat="1" ht="14.25" customHeight="1" x14ac:dyDescent="0.25">
      <c r="A1309" s="96" t="s">
        <v>15</v>
      </c>
      <c r="B1309" s="41">
        <v>1126701</v>
      </c>
      <c r="C1309" s="107" t="s">
        <v>2613</v>
      </c>
      <c r="D1309" s="12" t="s">
        <v>1156</v>
      </c>
      <c r="E1309" s="62">
        <v>1</v>
      </c>
      <c r="F1309" s="103">
        <v>70</v>
      </c>
      <c r="G1309" s="15">
        <f t="shared" si="43"/>
        <v>35</v>
      </c>
      <c r="H1309" s="15">
        <f t="shared" si="42"/>
        <v>35</v>
      </c>
    </row>
    <row r="1310" spans="1:8" s="8" customFormat="1" ht="15.75" customHeight="1" x14ac:dyDescent="0.25">
      <c r="A1310" s="96" t="s">
        <v>16</v>
      </c>
      <c r="B1310" s="41">
        <v>1127914</v>
      </c>
      <c r="C1310" s="67" t="s">
        <v>2926</v>
      </c>
      <c r="D1310" s="12" t="s">
        <v>1156</v>
      </c>
      <c r="E1310" s="62">
        <v>1</v>
      </c>
      <c r="F1310" s="103">
        <v>85</v>
      </c>
      <c r="G1310" s="15">
        <f t="shared" si="43"/>
        <v>42.5</v>
      </c>
      <c r="H1310" s="15">
        <f t="shared" si="42"/>
        <v>42.5</v>
      </c>
    </row>
    <row r="1311" spans="1:8" s="8" customFormat="1" ht="15.75" customHeight="1" x14ac:dyDescent="0.25">
      <c r="A1311" s="96" t="s">
        <v>17</v>
      </c>
      <c r="B1311" s="41">
        <v>1127955</v>
      </c>
      <c r="C1311" s="107" t="s">
        <v>2927</v>
      </c>
      <c r="D1311" s="12" t="s">
        <v>1156</v>
      </c>
      <c r="E1311" s="62">
        <v>1</v>
      </c>
      <c r="F1311" s="103">
        <v>315</v>
      </c>
      <c r="G1311" s="15">
        <f t="shared" si="43"/>
        <v>157.5</v>
      </c>
      <c r="H1311" s="15">
        <f t="shared" si="42"/>
        <v>157.5</v>
      </c>
    </row>
    <row r="1312" spans="1:8" s="8" customFormat="1" ht="14.25" customHeight="1" x14ac:dyDescent="0.25">
      <c r="A1312" s="96" t="s">
        <v>18</v>
      </c>
      <c r="B1312" s="41">
        <v>1127933</v>
      </c>
      <c r="C1312" s="67" t="s">
        <v>2928</v>
      </c>
      <c r="D1312" s="12" t="s">
        <v>1156</v>
      </c>
      <c r="E1312" s="62">
        <v>1</v>
      </c>
      <c r="F1312" s="103">
        <v>650</v>
      </c>
      <c r="G1312" s="15">
        <f t="shared" si="43"/>
        <v>325</v>
      </c>
      <c r="H1312" s="15">
        <f t="shared" si="42"/>
        <v>325</v>
      </c>
    </row>
    <row r="1313" spans="1:8" s="8" customFormat="1" ht="15" customHeight="1" x14ac:dyDescent="0.25">
      <c r="A1313" s="96" t="s">
        <v>19</v>
      </c>
      <c r="B1313" s="41">
        <v>1128136</v>
      </c>
      <c r="C1313" s="123" t="s">
        <v>2614</v>
      </c>
      <c r="D1313" s="12" t="s">
        <v>1156</v>
      </c>
      <c r="E1313" s="62">
        <v>1</v>
      </c>
      <c r="F1313" s="103">
        <v>35</v>
      </c>
      <c r="G1313" s="15">
        <f t="shared" si="43"/>
        <v>17.5</v>
      </c>
      <c r="H1313" s="15">
        <f t="shared" si="42"/>
        <v>17.5</v>
      </c>
    </row>
    <row r="1314" spans="1:8" s="8" customFormat="1" ht="19.5" customHeight="1" x14ac:dyDescent="0.25">
      <c r="A1314" s="96" t="s">
        <v>20</v>
      </c>
      <c r="B1314" s="41">
        <v>1123762</v>
      </c>
      <c r="C1314" s="107" t="s">
        <v>2229</v>
      </c>
      <c r="D1314" s="12" t="s">
        <v>1156</v>
      </c>
      <c r="E1314" s="62">
        <v>3</v>
      </c>
      <c r="F1314" s="103">
        <v>93</v>
      </c>
      <c r="G1314" s="15">
        <f t="shared" si="43"/>
        <v>46.5</v>
      </c>
      <c r="H1314" s="15">
        <f t="shared" si="42"/>
        <v>46.5</v>
      </c>
    </row>
    <row r="1315" spans="1:8" s="8" customFormat="1" ht="15" customHeight="1" x14ac:dyDescent="0.25">
      <c r="A1315" s="96" t="s">
        <v>21</v>
      </c>
      <c r="B1315" s="41">
        <v>11128202</v>
      </c>
      <c r="C1315" s="123" t="s">
        <v>2615</v>
      </c>
      <c r="D1315" s="12" t="s">
        <v>1156</v>
      </c>
      <c r="E1315" s="62">
        <v>89.6</v>
      </c>
      <c r="F1315" s="103">
        <v>2232</v>
      </c>
      <c r="G1315" s="15">
        <f t="shared" si="43"/>
        <v>1116</v>
      </c>
      <c r="H1315" s="15">
        <f t="shared" si="42"/>
        <v>1116</v>
      </c>
    </row>
    <row r="1316" spans="1:8" s="8" customFormat="1" ht="15" customHeight="1" x14ac:dyDescent="0.25">
      <c r="A1316" s="96" t="s">
        <v>22</v>
      </c>
      <c r="B1316" s="41">
        <v>11128206</v>
      </c>
      <c r="C1316" s="123" t="s">
        <v>2929</v>
      </c>
      <c r="D1316" s="12" t="s">
        <v>1156</v>
      </c>
      <c r="E1316" s="62">
        <v>3</v>
      </c>
      <c r="F1316" s="103">
        <v>57</v>
      </c>
      <c r="G1316" s="15">
        <f t="shared" si="43"/>
        <v>28.5</v>
      </c>
      <c r="H1316" s="15">
        <f t="shared" si="42"/>
        <v>28.5</v>
      </c>
    </row>
    <row r="1317" spans="1:8" s="8" customFormat="1" ht="15" customHeight="1" x14ac:dyDescent="0.25">
      <c r="A1317" s="96" t="s">
        <v>23</v>
      </c>
      <c r="B1317" s="51">
        <v>11271003</v>
      </c>
      <c r="C1317" s="138" t="s">
        <v>2091</v>
      </c>
      <c r="D1317" s="12" t="s">
        <v>1156</v>
      </c>
      <c r="E1317" s="62">
        <v>1</v>
      </c>
      <c r="F1317" s="103">
        <v>190</v>
      </c>
      <c r="G1317" s="15">
        <f t="shared" si="43"/>
        <v>95</v>
      </c>
      <c r="H1317" s="15">
        <f t="shared" si="42"/>
        <v>95</v>
      </c>
    </row>
    <row r="1318" spans="1:8" s="8" customFormat="1" ht="15.75" customHeight="1" x14ac:dyDescent="0.25">
      <c r="A1318" s="96" t="s">
        <v>24</v>
      </c>
      <c r="B1318" s="41">
        <v>1126229</v>
      </c>
      <c r="C1318" s="107" t="s">
        <v>2616</v>
      </c>
      <c r="D1318" s="12" t="s">
        <v>1156</v>
      </c>
      <c r="E1318" s="62">
        <v>1</v>
      </c>
      <c r="F1318" s="103">
        <v>298.5</v>
      </c>
      <c r="G1318" s="15">
        <f t="shared" si="43"/>
        <v>149.25</v>
      </c>
      <c r="H1318" s="15">
        <f t="shared" si="42"/>
        <v>149.25</v>
      </c>
    </row>
    <row r="1319" spans="1:8" s="8" customFormat="1" ht="15.75" customHeight="1" x14ac:dyDescent="0.25">
      <c r="A1319" s="96" t="s">
        <v>25</v>
      </c>
      <c r="B1319" s="51">
        <v>1127146</v>
      </c>
      <c r="C1319" s="101" t="s">
        <v>2617</v>
      </c>
      <c r="D1319" s="12" t="s">
        <v>1156</v>
      </c>
      <c r="E1319" s="62">
        <v>1</v>
      </c>
      <c r="F1319" s="103">
        <v>399</v>
      </c>
      <c r="G1319" s="15">
        <f t="shared" si="43"/>
        <v>199.5</v>
      </c>
      <c r="H1319" s="15">
        <f t="shared" si="42"/>
        <v>199.5</v>
      </c>
    </row>
    <row r="1320" spans="1:8" s="8" customFormat="1" ht="15" customHeight="1" x14ac:dyDescent="0.25">
      <c r="A1320" s="96" t="s">
        <v>26</v>
      </c>
      <c r="B1320" s="41">
        <v>1126681</v>
      </c>
      <c r="C1320" s="107" t="s">
        <v>2930</v>
      </c>
      <c r="D1320" s="12" t="s">
        <v>1156</v>
      </c>
      <c r="E1320" s="62">
        <v>1</v>
      </c>
      <c r="F1320" s="103">
        <v>500</v>
      </c>
      <c r="G1320" s="15">
        <f t="shared" si="43"/>
        <v>250</v>
      </c>
      <c r="H1320" s="15">
        <f t="shared" si="42"/>
        <v>250</v>
      </c>
    </row>
    <row r="1321" spans="1:8" s="8" customFormat="1" ht="17.25" customHeight="1" x14ac:dyDescent="0.25">
      <c r="A1321" s="96" t="s">
        <v>27</v>
      </c>
      <c r="B1321" s="41" t="s">
        <v>2679</v>
      </c>
      <c r="C1321" s="107" t="s">
        <v>2931</v>
      </c>
      <c r="D1321" s="12" t="s">
        <v>1061</v>
      </c>
      <c r="E1321" s="62">
        <v>2</v>
      </c>
      <c r="F1321" s="103">
        <v>11500</v>
      </c>
      <c r="G1321" s="15">
        <f t="shared" si="43"/>
        <v>5750</v>
      </c>
      <c r="H1321" s="15">
        <f t="shared" si="42"/>
        <v>5750</v>
      </c>
    </row>
    <row r="1322" spans="1:8" s="8" customFormat="1" ht="35.25" customHeight="1" x14ac:dyDescent="0.25">
      <c r="A1322" s="96" t="s">
        <v>28</v>
      </c>
      <c r="B1322" s="41">
        <v>1127968</v>
      </c>
      <c r="C1322" s="107" t="s">
        <v>2932</v>
      </c>
      <c r="D1322" s="12" t="s">
        <v>1156</v>
      </c>
      <c r="E1322" s="62">
        <v>1</v>
      </c>
      <c r="F1322" s="103">
        <v>220</v>
      </c>
      <c r="G1322" s="15">
        <f t="shared" si="43"/>
        <v>110</v>
      </c>
      <c r="H1322" s="15">
        <f t="shared" si="42"/>
        <v>110</v>
      </c>
    </row>
    <row r="1323" spans="1:8" s="8" customFormat="1" ht="31.5" customHeight="1" x14ac:dyDescent="0.25">
      <c r="A1323" s="96" t="s">
        <v>29</v>
      </c>
      <c r="B1323" s="41">
        <v>1127969</v>
      </c>
      <c r="C1323" s="107" t="s">
        <v>2932</v>
      </c>
      <c r="D1323" s="12" t="s">
        <v>1061</v>
      </c>
      <c r="E1323" s="62">
        <v>1</v>
      </c>
      <c r="F1323" s="103">
        <v>220</v>
      </c>
      <c r="G1323" s="15">
        <f t="shared" si="43"/>
        <v>110</v>
      </c>
      <c r="H1323" s="15">
        <f t="shared" si="42"/>
        <v>110</v>
      </c>
    </row>
    <row r="1324" spans="1:8" s="8" customFormat="1" ht="24.75" customHeight="1" x14ac:dyDescent="0.25">
      <c r="A1324" s="96" t="s">
        <v>30</v>
      </c>
      <c r="B1324" s="41">
        <v>1127652</v>
      </c>
      <c r="C1324" s="107" t="s">
        <v>2933</v>
      </c>
      <c r="D1324" s="12" t="s">
        <v>1156</v>
      </c>
      <c r="E1324" s="62">
        <v>1</v>
      </c>
      <c r="F1324" s="103">
        <v>780</v>
      </c>
      <c r="G1324" s="15">
        <f t="shared" si="43"/>
        <v>390</v>
      </c>
      <c r="H1324" s="15">
        <f t="shared" si="42"/>
        <v>390</v>
      </c>
    </row>
    <row r="1325" spans="1:8" s="8" customFormat="1" ht="16.5" customHeight="1" x14ac:dyDescent="0.25">
      <c r="A1325" s="96" t="s">
        <v>31</v>
      </c>
      <c r="B1325" s="41">
        <v>1127897</v>
      </c>
      <c r="C1325" s="107" t="s">
        <v>2934</v>
      </c>
      <c r="D1325" s="12" t="s">
        <v>1156</v>
      </c>
      <c r="E1325" s="62">
        <v>1</v>
      </c>
      <c r="F1325" s="103">
        <v>229</v>
      </c>
      <c r="G1325" s="15">
        <f t="shared" si="43"/>
        <v>114.5</v>
      </c>
      <c r="H1325" s="15">
        <f t="shared" si="42"/>
        <v>114.5</v>
      </c>
    </row>
    <row r="1326" spans="1:8" s="8" customFormat="1" ht="15.75" customHeight="1" x14ac:dyDescent="0.25">
      <c r="A1326" s="96" t="s">
        <v>32</v>
      </c>
      <c r="B1326" s="41">
        <v>1127898</v>
      </c>
      <c r="C1326" s="107" t="s">
        <v>2935</v>
      </c>
      <c r="D1326" s="12" t="s">
        <v>1156</v>
      </c>
      <c r="E1326" s="62">
        <v>1</v>
      </c>
      <c r="F1326" s="103">
        <v>204</v>
      </c>
      <c r="G1326" s="15">
        <f t="shared" ref="G1326:G1389" si="44">F1326/2</f>
        <v>102</v>
      </c>
      <c r="H1326" s="15">
        <f t="shared" si="42"/>
        <v>102</v>
      </c>
    </row>
    <row r="1327" spans="1:8" s="8" customFormat="1" ht="16.5" customHeight="1" x14ac:dyDescent="0.25">
      <c r="A1327" s="96" t="s">
        <v>33</v>
      </c>
      <c r="B1327" s="41">
        <v>1126580</v>
      </c>
      <c r="C1327" s="107" t="s">
        <v>2936</v>
      </c>
      <c r="D1327" s="12" t="s">
        <v>1156</v>
      </c>
      <c r="E1327" s="62">
        <v>10</v>
      </c>
      <c r="F1327" s="103">
        <v>95</v>
      </c>
      <c r="G1327" s="15">
        <f t="shared" si="44"/>
        <v>47.5</v>
      </c>
      <c r="H1327" s="15">
        <f t="shared" ref="H1327:H1390" si="45">F1327-G1327</f>
        <v>47.5</v>
      </c>
    </row>
    <row r="1328" spans="1:8" s="8" customFormat="1" ht="19.5" customHeight="1" x14ac:dyDescent="0.25">
      <c r="A1328" s="96" t="s">
        <v>34</v>
      </c>
      <c r="B1328" s="41">
        <v>1126700</v>
      </c>
      <c r="C1328" s="107" t="s">
        <v>2936</v>
      </c>
      <c r="D1328" s="12" t="s">
        <v>1156</v>
      </c>
      <c r="E1328" s="62">
        <v>1</v>
      </c>
      <c r="F1328" s="103">
        <v>4</v>
      </c>
      <c r="G1328" s="15">
        <f t="shared" si="44"/>
        <v>2</v>
      </c>
      <c r="H1328" s="15">
        <f t="shared" si="45"/>
        <v>2</v>
      </c>
    </row>
    <row r="1329" spans="1:8" s="8" customFormat="1" ht="15.75" customHeight="1" x14ac:dyDescent="0.25">
      <c r="A1329" s="96" t="s">
        <v>35</v>
      </c>
      <c r="B1329" s="41">
        <v>11269160</v>
      </c>
      <c r="C1329" s="107" t="s">
        <v>2937</v>
      </c>
      <c r="D1329" s="12" t="s">
        <v>1156</v>
      </c>
      <c r="E1329" s="62">
        <v>2</v>
      </c>
      <c r="F1329" s="103">
        <v>118</v>
      </c>
      <c r="G1329" s="15">
        <f t="shared" si="44"/>
        <v>59</v>
      </c>
      <c r="H1329" s="15">
        <f t="shared" si="45"/>
        <v>59</v>
      </c>
    </row>
    <row r="1330" spans="1:8" s="8" customFormat="1" ht="14.25" customHeight="1" x14ac:dyDescent="0.25">
      <c r="A1330" s="96" t="s">
        <v>36</v>
      </c>
      <c r="B1330" s="41">
        <v>1123161</v>
      </c>
      <c r="C1330" s="107" t="s">
        <v>2618</v>
      </c>
      <c r="D1330" s="12" t="s">
        <v>1156</v>
      </c>
      <c r="E1330" s="62">
        <v>1</v>
      </c>
      <c r="F1330" s="103">
        <v>75</v>
      </c>
      <c r="G1330" s="15">
        <f t="shared" si="44"/>
        <v>37.5</v>
      </c>
      <c r="H1330" s="15">
        <f t="shared" si="45"/>
        <v>37.5</v>
      </c>
    </row>
    <row r="1331" spans="1:8" s="8" customFormat="1" ht="21" customHeight="1" x14ac:dyDescent="0.25">
      <c r="A1331" s="96" t="s">
        <v>37</v>
      </c>
      <c r="B1331" s="41" t="s">
        <v>3098</v>
      </c>
      <c r="C1331" s="107" t="s">
        <v>2619</v>
      </c>
      <c r="D1331" s="12" t="s">
        <v>1156</v>
      </c>
      <c r="E1331" s="62">
        <v>2</v>
      </c>
      <c r="F1331" s="103">
        <v>6000</v>
      </c>
      <c r="G1331" s="15">
        <f t="shared" si="44"/>
        <v>3000</v>
      </c>
      <c r="H1331" s="15">
        <f t="shared" si="45"/>
        <v>3000</v>
      </c>
    </row>
    <row r="1332" spans="1:8" s="8" customFormat="1" ht="15" customHeight="1" x14ac:dyDescent="0.25">
      <c r="A1332" s="96" t="s">
        <v>38</v>
      </c>
      <c r="B1332" s="41">
        <v>1126576</v>
      </c>
      <c r="C1332" s="107" t="s">
        <v>2620</v>
      </c>
      <c r="D1332" s="12" t="s">
        <v>1061</v>
      </c>
      <c r="E1332" s="62">
        <v>2</v>
      </c>
      <c r="F1332" s="103">
        <v>335</v>
      </c>
      <c r="G1332" s="15">
        <f t="shared" si="44"/>
        <v>167.5</v>
      </c>
      <c r="H1332" s="15">
        <f t="shared" si="45"/>
        <v>167.5</v>
      </c>
    </row>
    <row r="1333" spans="1:8" s="8" customFormat="1" ht="18" customHeight="1" x14ac:dyDescent="0.25">
      <c r="A1333" s="96" t="s">
        <v>39</v>
      </c>
      <c r="B1333" s="41">
        <v>1126277</v>
      </c>
      <c r="C1333" s="67" t="s">
        <v>2621</v>
      </c>
      <c r="D1333" s="12" t="s">
        <v>1156</v>
      </c>
      <c r="E1333" s="62">
        <v>1</v>
      </c>
      <c r="F1333" s="103">
        <v>190</v>
      </c>
      <c r="G1333" s="15">
        <f t="shared" si="44"/>
        <v>95</v>
      </c>
      <c r="H1333" s="15">
        <f t="shared" si="45"/>
        <v>95</v>
      </c>
    </row>
    <row r="1334" spans="1:8" s="8" customFormat="1" ht="21.75" customHeight="1" x14ac:dyDescent="0.25">
      <c r="A1334" s="96" t="s">
        <v>40</v>
      </c>
      <c r="B1334" s="62">
        <v>1126226</v>
      </c>
      <c r="C1334" s="107" t="s">
        <v>2938</v>
      </c>
      <c r="D1334" s="12" t="s">
        <v>1156</v>
      </c>
      <c r="E1334" s="62">
        <v>1</v>
      </c>
      <c r="F1334" s="103">
        <v>511</v>
      </c>
      <c r="G1334" s="15">
        <f t="shared" si="44"/>
        <v>255.5</v>
      </c>
      <c r="H1334" s="15">
        <f t="shared" si="45"/>
        <v>255.5</v>
      </c>
    </row>
    <row r="1335" spans="1:8" s="8" customFormat="1" ht="19.5" customHeight="1" x14ac:dyDescent="0.25">
      <c r="A1335" s="96" t="s">
        <v>41</v>
      </c>
      <c r="B1335" s="41">
        <v>1126457</v>
      </c>
      <c r="C1335" s="107" t="s">
        <v>2162</v>
      </c>
      <c r="D1335" s="12" t="s">
        <v>1156</v>
      </c>
      <c r="E1335" s="62">
        <v>2</v>
      </c>
      <c r="F1335" s="103">
        <v>100</v>
      </c>
      <c r="G1335" s="15">
        <f t="shared" si="44"/>
        <v>50</v>
      </c>
      <c r="H1335" s="15">
        <f t="shared" si="45"/>
        <v>50</v>
      </c>
    </row>
    <row r="1336" spans="1:8" s="8" customFormat="1" ht="19.5" customHeight="1" x14ac:dyDescent="0.25">
      <c r="A1336" s="96" t="s">
        <v>42</v>
      </c>
      <c r="B1336" s="41">
        <v>1126115</v>
      </c>
      <c r="C1336" s="107" t="s">
        <v>2162</v>
      </c>
      <c r="D1336" s="12" t="s">
        <v>1156</v>
      </c>
      <c r="E1336" s="62">
        <v>8</v>
      </c>
      <c r="F1336" s="103">
        <v>1088</v>
      </c>
      <c r="G1336" s="15">
        <f t="shared" si="44"/>
        <v>544</v>
      </c>
      <c r="H1336" s="15">
        <f t="shared" si="45"/>
        <v>544</v>
      </c>
    </row>
    <row r="1337" spans="1:8" s="8" customFormat="1" ht="20.25" customHeight="1" x14ac:dyDescent="0.25">
      <c r="A1337" s="96" t="s">
        <v>43</v>
      </c>
      <c r="B1337" s="41">
        <v>1126337</v>
      </c>
      <c r="C1337" s="107" t="s">
        <v>2939</v>
      </c>
      <c r="D1337" s="12" t="s">
        <v>1156</v>
      </c>
      <c r="E1337" s="62">
        <v>1</v>
      </c>
      <c r="F1337" s="103">
        <v>169</v>
      </c>
      <c r="G1337" s="15">
        <f t="shared" si="44"/>
        <v>84.5</v>
      </c>
      <c r="H1337" s="15">
        <f t="shared" si="45"/>
        <v>84.5</v>
      </c>
    </row>
    <row r="1338" spans="1:8" s="8" customFormat="1" ht="19.5" customHeight="1" x14ac:dyDescent="0.25">
      <c r="A1338" s="96" t="s">
        <v>44</v>
      </c>
      <c r="B1338" s="51">
        <v>112610028</v>
      </c>
      <c r="C1338" s="101" t="s">
        <v>2622</v>
      </c>
      <c r="D1338" s="12" t="s">
        <v>1156</v>
      </c>
      <c r="E1338" s="62">
        <v>1</v>
      </c>
      <c r="F1338" s="103">
        <v>2000</v>
      </c>
      <c r="G1338" s="15">
        <f t="shared" si="44"/>
        <v>1000</v>
      </c>
      <c r="H1338" s="15">
        <f t="shared" si="45"/>
        <v>1000</v>
      </c>
    </row>
    <row r="1339" spans="1:8" s="8" customFormat="1" ht="15.75" customHeight="1" x14ac:dyDescent="0.25">
      <c r="A1339" s="96" t="s">
        <v>45</v>
      </c>
      <c r="B1339" s="42">
        <v>1126689</v>
      </c>
      <c r="C1339" s="104" t="s">
        <v>712</v>
      </c>
      <c r="D1339" s="12" t="s">
        <v>1156</v>
      </c>
      <c r="E1339" s="62">
        <v>8</v>
      </c>
      <c r="F1339" s="103">
        <v>160</v>
      </c>
      <c r="G1339" s="15">
        <f t="shared" si="44"/>
        <v>80</v>
      </c>
      <c r="H1339" s="15">
        <f t="shared" si="45"/>
        <v>80</v>
      </c>
    </row>
    <row r="1340" spans="1:8" s="8" customFormat="1" ht="16.5" customHeight="1" x14ac:dyDescent="0.25">
      <c r="A1340" s="96" t="s">
        <v>46</v>
      </c>
      <c r="B1340" s="42">
        <v>1126587</v>
      </c>
      <c r="C1340" s="104" t="s">
        <v>712</v>
      </c>
      <c r="D1340" s="12" t="s">
        <v>1061</v>
      </c>
      <c r="E1340" s="62">
        <v>1</v>
      </c>
      <c r="F1340" s="103">
        <v>21.77</v>
      </c>
      <c r="G1340" s="15">
        <f t="shared" si="44"/>
        <v>10.885</v>
      </c>
      <c r="H1340" s="15">
        <f t="shared" si="45"/>
        <v>10.885</v>
      </c>
    </row>
    <row r="1341" spans="1:8" s="8" customFormat="1" ht="21.75" customHeight="1" x14ac:dyDescent="0.25">
      <c r="A1341" s="96" t="s">
        <v>47</v>
      </c>
      <c r="B1341" s="42">
        <v>1126623</v>
      </c>
      <c r="C1341" s="104" t="s">
        <v>2623</v>
      </c>
      <c r="D1341" s="12" t="s">
        <v>1061</v>
      </c>
      <c r="E1341" s="62">
        <v>1</v>
      </c>
      <c r="F1341" s="103">
        <v>20.5</v>
      </c>
      <c r="G1341" s="15">
        <f t="shared" si="44"/>
        <v>10.25</v>
      </c>
      <c r="H1341" s="15">
        <f t="shared" si="45"/>
        <v>10.25</v>
      </c>
    </row>
    <row r="1342" spans="1:8" s="8" customFormat="1" ht="19.5" customHeight="1" x14ac:dyDescent="0.25">
      <c r="A1342" s="96" t="s">
        <v>48</v>
      </c>
      <c r="B1342" s="42">
        <v>1126191</v>
      </c>
      <c r="C1342" s="104" t="s">
        <v>2940</v>
      </c>
      <c r="D1342" s="12" t="s">
        <v>1156</v>
      </c>
      <c r="E1342" s="62">
        <v>1</v>
      </c>
      <c r="F1342" s="103">
        <v>19.329999999999998</v>
      </c>
      <c r="G1342" s="15">
        <f t="shared" si="44"/>
        <v>9.6649999999999991</v>
      </c>
      <c r="H1342" s="15">
        <f t="shared" si="45"/>
        <v>9.6649999999999991</v>
      </c>
    </row>
    <row r="1343" spans="1:8" s="8" customFormat="1" ht="17.25" customHeight="1" x14ac:dyDescent="0.25">
      <c r="A1343" s="96" t="s">
        <v>49</v>
      </c>
      <c r="B1343" s="41">
        <v>1127714</v>
      </c>
      <c r="C1343" s="107" t="s">
        <v>713</v>
      </c>
      <c r="D1343" s="12" t="s">
        <v>1156</v>
      </c>
      <c r="E1343" s="62">
        <v>1</v>
      </c>
      <c r="F1343" s="103">
        <v>37</v>
      </c>
      <c r="G1343" s="15">
        <f t="shared" si="44"/>
        <v>18.5</v>
      </c>
      <c r="H1343" s="15">
        <f t="shared" si="45"/>
        <v>18.5</v>
      </c>
    </row>
    <row r="1344" spans="1:8" s="8" customFormat="1" ht="16.5" customHeight="1" x14ac:dyDescent="0.25">
      <c r="A1344" s="96" t="s">
        <v>50</v>
      </c>
      <c r="B1344" s="41">
        <v>11279917</v>
      </c>
      <c r="C1344" s="107" t="s">
        <v>2941</v>
      </c>
      <c r="D1344" s="12" t="s">
        <v>1156</v>
      </c>
      <c r="E1344" s="62">
        <v>5</v>
      </c>
      <c r="F1344" s="103">
        <v>758</v>
      </c>
      <c r="G1344" s="15">
        <f t="shared" si="44"/>
        <v>379</v>
      </c>
      <c r="H1344" s="15">
        <f t="shared" si="45"/>
        <v>379</v>
      </c>
    </row>
    <row r="1345" spans="1:8" s="8" customFormat="1" ht="18" customHeight="1" x14ac:dyDescent="0.25">
      <c r="A1345" s="96" t="s">
        <v>51</v>
      </c>
      <c r="B1345" s="41">
        <v>11279918</v>
      </c>
      <c r="C1345" s="107" t="s">
        <v>2941</v>
      </c>
      <c r="D1345" s="12" t="s">
        <v>1061</v>
      </c>
      <c r="E1345" s="62">
        <v>2</v>
      </c>
      <c r="F1345" s="103">
        <v>303</v>
      </c>
      <c r="G1345" s="15">
        <f t="shared" si="44"/>
        <v>151.5</v>
      </c>
      <c r="H1345" s="15">
        <f t="shared" si="45"/>
        <v>151.5</v>
      </c>
    </row>
    <row r="1346" spans="1:8" s="8" customFormat="1" ht="20.25" customHeight="1" x14ac:dyDescent="0.25">
      <c r="A1346" s="96" t="s">
        <v>52</v>
      </c>
      <c r="B1346" s="41">
        <v>11279919</v>
      </c>
      <c r="C1346" s="107" t="s">
        <v>2941</v>
      </c>
      <c r="D1346" s="12" t="s">
        <v>1061</v>
      </c>
      <c r="E1346" s="62">
        <v>1</v>
      </c>
      <c r="F1346" s="103">
        <v>152</v>
      </c>
      <c r="G1346" s="15">
        <f t="shared" si="44"/>
        <v>76</v>
      </c>
      <c r="H1346" s="15">
        <f t="shared" si="45"/>
        <v>76</v>
      </c>
    </row>
    <row r="1347" spans="1:8" s="8" customFormat="1" ht="23.25" customHeight="1" x14ac:dyDescent="0.25">
      <c r="A1347" s="96" t="s">
        <v>53</v>
      </c>
      <c r="B1347" s="41">
        <v>1127581</v>
      </c>
      <c r="C1347" s="107" t="s">
        <v>2624</v>
      </c>
      <c r="D1347" s="12" t="s">
        <v>1061</v>
      </c>
      <c r="E1347" s="62">
        <v>1</v>
      </c>
      <c r="F1347" s="103">
        <v>23</v>
      </c>
      <c r="G1347" s="15">
        <f t="shared" si="44"/>
        <v>11.5</v>
      </c>
      <c r="H1347" s="15">
        <f t="shared" si="45"/>
        <v>11.5</v>
      </c>
    </row>
    <row r="1348" spans="1:8" s="8" customFormat="1" ht="16.5" customHeight="1" x14ac:dyDescent="0.25">
      <c r="A1348" s="96" t="s">
        <v>54</v>
      </c>
      <c r="B1348" s="41">
        <v>1126932</v>
      </c>
      <c r="C1348" s="107" t="s">
        <v>2942</v>
      </c>
      <c r="D1348" s="12" t="s">
        <v>1156</v>
      </c>
      <c r="E1348" s="62">
        <v>1</v>
      </c>
      <c r="F1348" s="103">
        <v>640</v>
      </c>
      <c r="G1348" s="15">
        <f t="shared" si="44"/>
        <v>320</v>
      </c>
      <c r="H1348" s="15">
        <f t="shared" si="45"/>
        <v>320</v>
      </c>
    </row>
    <row r="1349" spans="1:8" s="8" customFormat="1" ht="15.75" customHeight="1" x14ac:dyDescent="0.25">
      <c r="A1349" s="96" t="s">
        <v>55</v>
      </c>
      <c r="B1349" s="41">
        <v>1126243</v>
      </c>
      <c r="C1349" s="107" t="s">
        <v>2943</v>
      </c>
      <c r="D1349" s="12" t="s">
        <v>1156</v>
      </c>
      <c r="E1349" s="62">
        <v>4</v>
      </c>
      <c r="F1349" s="103">
        <v>106</v>
      </c>
      <c r="G1349" s="15">
        <f t="shared" si="44"/>
        <v>53</v>
      </c>
      <c r="H1349" s="15">
        <f t="shared" si="45"/>
        <v>53</v>
      </c>
    </row>
    <row r="1350" spans="1:8" s="85" customFormat="1" ht="16.5" customHeight="1" x14ac:dyDescent="0.25">
      <c r="A1350" s="145" t="s">
        <v>56</v>
      </c>
      <c r="B1350" s="119">
        <v>1126621</v>
      </c>
      <c r="C1350" s="81" t="s">
        <v>2625</v>
      </c>
      <c r="D1350" s="95" t="s">
        <v>1156</v>
      </c>
      <c r="E1350" s="119">
        <v>2</v>
      </c>
      <c r="F1350" s="120">
        <v>195</v>
      </c>
      <c r="G1350" s="82">
        <f t="shared" si="44"/>
        <v>97.5</v>
      </c>
      <c r="H1350" s="82">
        <f t="shared" si="45"/>
        <v>97.5</v>
      </c>
    </row>
    <row r="1351" spans="1:8" s="8" customFormat="1" ht="16.5" customHeight="1" x14ac:dyDescent="0.25">
      <c r="A1351" s="96" t="s">
        <v>57</v>
      </c>
      <c r="B1351" s="41">
        <v>1127949</v>
      </c>
      <c r="C1351" s="107" t="s">
        <v>2944</v>
      </c>
      <c r="D1351" s="12" t="s">
        <v>1061</v>
      </c>
      <c r="E1351" s="62">
        <v>1</v>
      </c>
      <c r="F1351" s="103">
        <v>2650</v>
      </c>
      <c r="G1351" s="15">
        <f t="shared" si="44"/>
        <v>1325</v>
      </c>
      <c r="H1351" s="15">
        <f t="shared" si="45"/>
        <v>1325</v>
      </c>
    </row>
    <row r="1352" spans="1:8" s="8" customFormat="1" ht="15.75" customHeight="1" x14ac:dyDescent="0.25">
      <c r="A1352" s="96" t="s">
        <v>58</v>
      </c>
      <c r="B1352" s="41">
        <v>1127190</v>
      </c>
      <c r="C1352" s="107" t="s">
        <v>2458</v>
      </c>
      <c r="D1352" s="12" t="s">
        <v>1061</v>
      </c>
      <c r="E1352" s="62">
        <v>1</v>
      </c>
      <c r="F1352" s="103">
        <v>1499</v>
      </c>
      <c r="G1352" s="15">
        <f t="shared" si="44"/>
        <v>749.5</v>
      </c>
      <c r="H1352" s="15">
        <f t="shared" si="45"/>
        <v>749.5</v>
      </c>
    </row>
    <row r="1353" spans="1:8" s="8" customFormat="1" ht="15" customHeight="1" x14ac:dyDescent="0.25">
      <c r="A1353" s="96" t="s">
        <v>59</v>
      </c>
      <c r="B1353" s="41">
        <v>1126595</v>
      </c>
      <c r="C1353" s="107" t="s">
        <v>2945</v>
      </c>
      <c r="D1353" s="12" t="s">
        <v>1061</v>
      </c>
      <c r="E1353" s="62">
        <v>6</v>
      </c>
      <c r="F1353" s="103">
        <v>4070</v>
      </c>
      <c r="G1353" s="15">
        <f t="shared" si="44"/>
        <v>2035</v>
      </c>
      <c r="H1353" s="15">
        <f t="shared" si="45"/>
        <v>2035</v>
      </c>
    </row>
    <row r="1354" spans="1:8" s="8" customFormat="1" ht="14.25" customHeight="1" x14ac:dyDescent="0.25">
      <c r="A1354" s="96" t="s">
        <v>61</v>
      </c>
      <c r="B1354" s="41">
        <v>1126731</v>
      </c>
      <c r="C1354" s="107" t="s">
        <v>2946</v>
      </c>
      <c r="D1354" s="12" t="s">
        <v>1156</v>
      </c>
      <c r="E1354" s="62">
        <v>1</v>
      </c>
      <c r="F1354" s="103">
        <v>640</v>
      </c>
      <c r="G1354" s="15">
        <f t="shared" si="44"/>
        <v>320</v>
      </c>
      <c r="H1354" s="15">
        <f t="shared" si="45"/>
        <v>320</v>
      </c>
    </row>
    <row r="1355" spans="1:8" s="8" customFormat="1" ht="16.5" customHeight="1" x14ac:dyDescent="0.25">
      <c r="A1355" s="96" t="s">
        <v>62</v>
      </c>
      <c r="B1355" s="41">
        <v>1127989</v>
      </c>
      <c r="C1355" s="107" t="s">
        <v>2626</v>
      </c>
      <c r="D1355" s="12" t="s">
        <v>1156</v>
      </c>
      <c r="E1355" s="62">
        <v>1</v>
      </c>
      <c r="F1355" s="103">
        <v>60</v>
      </c>
      <c r="G1355" s="15">
        <f t="shared" si="44"/>
        <v>30</v>
      </c>
      <c r="H1355" s="15">
        <f t="shared" si="45"/>
        <v>30</v>
      </c>
    </row>
    <row r="1356" spans="1:8" s="8" customFormat="1" ht="17.25" customHeight="1" x14ac:dyDescent="0.25">
      <c r="A1356" s="96" t="s">
        <v>63</v>
      </c>
      <c r="B1356" s="41">
        <v>1127990</v>
      </c>
      <c r="C1356" s="107" t="s">
        <v>2626</v>
      </c>
      <c r="D1356" s="12" t="s">
        <v>1156</v>
      </c>
      <c r="E1356" s="62">
        <v>1</v>
      </c>
      <c r="F1356" s="103">
        <v>60</v>
      </c>
      <c r="G1356" s="15">
        <f t="shared" si="44"/>
        <v>30</v>
      </c>
      <c r="H1356" s="15">
        <f t="shared" si="45"/>
        <v>30</v>
      </c>
    </row>
    <row r="1357" spans="1:8" s="8" customFormat="1" ht="18" customHeight="1" x14ac:dyDescent="0.25">
      <c r="A1357" s="96" t="s">
        <v>64</v>
      </c>
      <c r="B1357" s="41">
        <v>1127913</v>
      </c>
      <c r="C1357" s="107" t="s">
        <v>2947</v>
      </c>
      <c r="D1357" s="12" t="s">
        <v>1156</v>
      </c>
      <c r="E1357" s="62">
        <v>1</v>
      </c>
      <c r="F1357" s="103">
        <v>65</v>
      </c>
      <c r="G1357" s="15">
        <f t="shared" si="44"/>
        <v>32.5</v>
      </c>
      <c r="H1357" s="15">
        <f t="shared" si="45"/>
        <v>32.5</v>
      </c>
    </row>
    <row r="1358" spans="1:8" s="8" customFormat="1" ht="16.5" customHeight="1" x14ac:dyDescent="0.25">
      <c r="A1358" s="96" t="s">
        <v>65</v>
      </c>
      <c r="B1358" s="139">
        <v>1127142</v>
      </c>
      <c r="C1358" s="129" t="s">
        <v>2948</v>
      </c>
      <c r="D1358" s="12" t="s">
        <v>1156</v>
      </c>
      <c r="E1358" s="62">
        <v>1</v>
      </c>
      <c r="F1358" s="103">
        <v>599</v>
      </c>
      <c r="G1358" s="15">
        <f t="shared" si="44"/>
        <v>299.5</v>
      </c>
      <c r="H1358" s="15">
        <f t="shared" si="45"/>
        <v>299.5</v>
      </c>
    </row>
    <row r="1359" spans="1:8" s="8" customFormat="1" ht="15.75" customHeight="1" x14ac:dyDescent="0.25">
      <c r="A1359" s="96" t="s">
        <v>66</v>
      </c>
      <c r="B1359" s="42">
        <v>1129874</v>
      </c>
      <c r="C1359" s="104" t="s">
        <v>2949</v>
      </c>
      <c r="D1359" s="12" t="s">
        <v>1061</v>
      </c>
      <c r="E1359" s="62">
        <v>1</v>
      </c>
      <c r="F1359" s="103">
        <v>400</v>
      </c>
      <c r="G1359" s="15">
        <f t="shared" si="44"/>
        <v>200</v>
      </c>
      <c r="H1359" s="15">
        <f t="shared" si="45"/>
        <v>200</v>
      </c>
    </row>
    <row r="1360" spans="1:8" s="8" customFormat="1" ht="15" customHeight="1" x14ac:dyDescent="0.25">
      <c r="A1360" s="96" t="s">
        <v>67</v>
      </c>
      <c r="B1360" s="41">
        <v>1127912</v>
      </c>
      <c r="C1360" s="107" t="s">
        <v>2950</v>
      </c>
      <c r="D1360" s="12" t="s">
        <v>1156</v>
      </c>
      <c r="E1360" s="62">
        <v>1</v>
      </c>
      <c r="F1360" s="103">
        <v>1350</v>
      </c>
      <c r="G1360" s="15">
        <f t="shared" si="44"/>
        <v>675</v>
      </c>
      <c r="H1360" s="15">
        <f t="shared" si="45"/>
        <v>675</v>
      </c>
    </row>
    <row r="1361" spans="1:8" s="8" customFormat="1" ht="15.75" customHeight="1" x14ac:dyDescent="0.25">
      <c r="A1361" s="96" t="s">
        <v>68</v>
      </c>
      <c r="B1361" s="51">
        <v>1127143</v>
      </c>
      <c r="C1361" s="101" t="s">
        <v>2627</v>
      </c>
      <c r="D1361" s="12" t="s">
        <v>1156</v>
      </c>
      <c r="E1361" s="62">
        <v>1</v>
      </c>
      <c r="F1361" s="103">
        <v>2171</v>
      </c>
      <c r="G1361" s="15">
        <f t="shared" si="44"/>
        <v>1085.5</v>
      </c>
      <c r="H1361" s="15">
        <f t="shared" si="45"/>
        <v>1085.5</v>
      </c>
    </row>
    <row r="1362" spans="1:8" s="8" customFormat="1" ht="15.75" customHeight="1" x14ac:dyDescent="0.25">
      <c r="A1362" s="96" t="s">
        <v>69</v>
      </c>
      <c r="B1362" s="51">
        <v>1127144</v>
      </c>
      <c r="C1362" s="101" t="s">
        <v>2627</v>
      </c>
      <c r="D1362" s="12" t="s">
        <v>1156</v>
      </c>
      <c r="E1362" s="62">
        <v>1</v>
      </c>
      <c r="F1362" s="103">
        <v>2171</v>
      </c>
      <c r="G1362" s="15">
        <f t="shared" si="44"/>
        <v>1085.5</v>
      </c>
      <c r="H1362" s="15">
        <f t="shared" si="45"/>
        <v>1085.5</v>
      </c>
    </row>
    <row r="1363" spans="1:8" s="8" customFormat="1" ht="20.25" customHeight="1" x14ac:dyDescent="0.25">
      <c r="A1363" s="96" t="s">
        <v>70</v>
      </c>
      <c r="B1363" s="41">
        <v>1127924</v>
      </c>
      <c r="C1363" s="107" t="s">
        <v>2951</v>
      </c>
      <c r="D1363" s="12" t="s">
        <v>1156</v>
      </c>
      <c r="E1363" s="62">
        <v>1</v>
      </c>
      <c r="F1363" s="103">
        <v>400</v>
      </c>
      <c r="G1363" s="15">
        <f t="shared" si="44"/>
        <v>200</v>
      </c>
      <c r="H1363" s="15">
        <f t="shared" si="45"/>
        <v>200</v>
      </c>
    </row>
    <row r="1364" spans="1:8" s="8" customFormat="1" ht="37.5" customHeight="1" x14ac:dyDescent="0.25">
      <c r="A1364" s="96" t="s">
        <v>71</v>
      </c>
      <c r="B1364" s="55">
        <v>11271020</v>
      </c>
      <c r="C1364" s="81" t="s">
        <v>2952</v>
      </c>
      <c r="D1364" s="12" t="s">
        <v>1156</v>
      </c>
      <c r="E1364" s="62">
        <v>1</v>
      </c>
      <c r="F1364" s="103">
        <v>3899</v>
      </c>
      <c r="G1364" s="15">
        <f t="shared" si="44"/>
        <v>1949.5</v>
      </c>
      <c r="H1364" s="15">
        <f t="shared" si="45"/>
        <v>1949.5</v>
      </c>
    </row>
    <row r="1365" spans="1:8" s="8" customFormat="1" ht="33.75" customHeight="1" x14ac:dyDescent="0.25">
      <c r="A1365" s="96" t="s">
        <v>72</v>
      </c>
      <c r="B1365" s="55">
        <v>11271021</v>
      </c>
      <c r="C1365" s="81" t="s">
        <v>2952</v>
      </c>
      <c r="D1365" s="12" t="s">
        <v>1156</v>
      </c>
      <c r="E1365" s="62">
        <v>1</v>
      </c>
      <c r="F1365" s="103">
        <v>3899</v>
      </c>
      <c r="G1365" s="15">
        <f t="shared" si="44"/>
        <v>1949.5</v>
      </c>
      <c r="H1365" s="15">
        <f t="shared" si="45"/>
        <v>1949.5</v>
      </c>
    </row>
    <row r="1366" spans="1:8" s="8" customFormat="1" ht="15.75" customHeight="1" x14ac:dyDescent="0.25">
      <c r="A1366" s="96" t="s">
        <v>73</v>
      </c>
      <c r="B1366" s="51">
        <v>1127998</v>
      </c>
      <c r="C1366" s="101" t="s">
        <v>2090</v>
      </c>
      <c r="D1366" s="12" t="s">
        <v>1156</v>
      </c>
      <c r="E1366" s="62">
        <v>1</v>
      </c>
      <c r="F1366" s="103">
        <v>2090</v>
      </c>
      <c r="G1366" s="15">
        <f t="shared" si="44"/>
        <v>1045</v>
      </c>
      <c r="H1366" s="15">
        <f t="shared" si="45"/>
        <v>1045</v>
      </c>
    </row>
    <row r="1367" spans="1:8" s="8" customFormat="1" ht="20.25" customHeight="1" x14ac:dyDescent="0.25">
      <c r="A1367" s="96" t="s">
        <v>74</v>
      </c>
      <c r="B1367" s="41">
        <v>11271001</v>
      </c>
      <c r="C1367" s="107" t="s">
        <v>2953</v>
      </c>
      <c r="D1367" s="12" t="s">
        <v>1156</v>
      </c>
      <c r="E1367" s="62">
        <v>1</v>
      </c>
      <c r="F1367" s="103">
        <v>3990</v>
      </c>
      <c r="G1367" s="15">
        <f t="shared" si="44"/>
        <v>1995</v>
      </c>
      <c r="H1367" s="15">
        <f t="shared" si="45"/>
        <v>1995</v>
      </c>
    </row>
    <row r="1368" spans="1:8" s="8" customFormat="1" ht="30.75" customHeight="1" x14ac:dyDescent="0.25">
      <c r="A1368" s="96" t="s">
        <v>75</v>
      </c>
      <c r="B1368" s="51">
        <v>11271029</v>
      </c>
      <c r="C1368" s="101" t="s">
        <v>2954</v>
      </c>
      <c r="D1368" s="12" t="s">
        <v>1061</v>
      </c>
      <c r="E1368" s="62">
        <v>1</v>
      </c>
      <c r="F1368" s="103">
        <v>4290</v>
      </c>
      <c r="G1368" s="15">
        <f t="shared" si="44"/>
        <v>2145</v>
      </c>
      <c r="H1368" s="15">
        <f t="shared" si="45"/>
        <v>2145</v>
      </c>
    </row>
    <row r="1369" spans="1:8" s="8" customFormat="1" ht="36.75" customHeight="1" x14ac:dyDescent="0.25">
      <c r="A1369" s="96" t="s">
        <v>76</v>
      </c>
      <c r="B1369" s="51">
        <v>11271030</v>
      </c>
      <c r="C1369" s="101" t="s">
        <v>2954</v>
      </c>
      <c r="D1369" s="12" t="s">
        <v>1156</v>
      </c>
      <c r="E1369" s="62">
        <v>1</v>
      </c>
      <c r="F1369" s="103">
        <v>4290</v>
      </c>
      <c r="G1369" s="15">
        <f t="shared" si="44"/>
        <v>2145</v>
      </c>
      <c r="H1369" s="15">
        <f t="shared" si="45"/>
        <v>2145</v>
      </c>
    </row>
    <row r="1370" spans="1:8" s="8" customFormat="1" ht="22.5" customHeight="1" x14ac:dyDescent="0.25">
      <c r="A1370" s="96" t="s">
        <v>78</v>
      </c>
      <c r="B1370" s="41">
        <v>1126351</v>
      </c>
      <c r="C1370" s="107" t="s">
        <v>2955</v>
      </c>
      <c r="D1370" s="12" t="s">
        <v>1061</v>
      </c>
      <c r="E1370" s="62">
        <v>1</v>
      </c>
      <c r="F1370" s="103">
        <v>83</v>
      </c>
      <c r="G1370" s="15">
        <f t="shared" si="44"/>
        <v>41.5</v>
      </c>
      <c r="H1370" s="15">
        <f t="shared" si="45"/>
        <v>41.5</v>
      </c>
    </row>
    <row r="1371" spans="1:8" s="8" customFormat="1" ht="18.75" customHeight="1" x14ac:dyDescent="0.25">
      <c r="A1371" s="96" t="s">
        <v>79</v>
      </c>
      <c r="B1371" s="55">
        <v>11271026</v>
      </c>
      <c r="C1371" s="81" t="s">
        <v>2320</v>
      </c>
      <c r="D1371" s="12" t="s">
        <v>1156</v>
      </c>
      <c r="E1371" s="62">
        <v>1</v>
      </c>
      <c r="F1371" s="103">
        <v>190</v>
      </c>
      <c r="G1371" s="15">
        <f t="shared" si="44"/>
        <v>95</v>
      </c>
      <c r="H1371" s="15">
        <f t="shared" si="45"/>
        <v>95</v>
      </c>
    </row>
    <row r="1372" spans="1:8" s="8" customFormat="1" ht="15" customHeight="1" x14ac:dyDescent="0.25">
      <c r="A1372" s="96" t="s">
        <v>80</v>
      </c>
      <c r="B1372" s="41">
        <v>1126154</v>
      </c>
      <c r="C1372" s="107" t="s">
        <v>2628</v>
      </c>
      <c r="D1372" s="12" t="s">
        <v>1156</v>
      </c>
      <c r="E1372" s="62">
        <v>1</v>
      </c>
      <c r="F1372" s="103">
        <v>222</v>
      </c>
      <c r="G1372" s="15">
        <f t="shared" si="44"/>
        <v>111</v>
      </c>
      <c r="H1372" s="15">
        <f t="shared" si="45"/>
        <v>111</v>
      </c>
    </row>
    <row r="1373" spans="1:8" s="8" customFormat="1" ht="15.75" customHeight="1" x14ac:dyDescent="0.25">
      <c r="A1373" s="96" t="s">
        <v>81</v>
      </c>
      <c r="B1373" s="41">
        <v>1128195</v>
      </c>
      <c r="C1373" s="123" t="s">
        <v>2629</v>
      </c>
      <c r="D1373" s="12" t="s">
        <v>1156</v>
      </c>
      <c r="E1373" s="62">
        <v>6</v>
      </c>
      <c r="F1373" s="103">
        <v>31</v>
      </c>
      <c r="G1373" s="15">
        <f t="shared" si="44"/>
        <v>15.5</v>
      </c>
      <c r="H1373" s="15">
        <f t="shared" si="45"/>
        <v>15.5</v>
      </c>
    </row>
    <row r="1374" spans="1:8" s="8" customFormat="1" ht="15.75" customHeight="1" x14ac:dyDescent="0.25">
      <c r="A1374" s="96" t="s">
        <v>82</v>
      </c>
      <c r="B1374" s="41">
        <v>1128119</v>
      </c>
      <c r="C1374" s="67" t="s">
        <v>2075</v>
      </c>
      <c r="D1374" s="12" t="s">
        <v>1156</v>
      </c>
      <c r="E1374" s="62">
        <v>8</v>
      </c>
      <c r="F1374" s="103">
        <v>8</v>
      </c>
      <c r="G1374" s="15">
        <f t="shared" si="44"/>
        <v>4</v>
      </c>
      <c r="H1374" s="15">
        <f t="shared" si="45"/>
        <v>4</v>
      </c>
    </row>
    <row r="1375" spans="1:8" s="8" customFormat="1" ht="15" customHeight="1" x14ac:dyDescent="0.25">
      <c r="A1375" s="96" t="s">
        <v>83</v>
      </c>
      <c r="B1375" s="41">
        <v>1128078</v>
      </c>
      <c r="C1375" s="123" t="s">
        <v>2075</v>
      </c>
      <c r="D1375" s="12" t="s">
        <v>1156</v>
      </c>
      <c r="E1375" s="62">
        <v>7</v>
      </c>
      <c r="F1375" s="103">
        <v>35</v>
      </c>
      <c r="G1375" s="15">
        <f t="shared" si="44"/>
        <v>17.5</v>
      </c>
      <c r="H1375" s="15">
        <f t="shared" si="45"/>
        <v>17.5</v>
      </c>
    </row>
    <row r="1376" spans="1:8" s="8" customFormat="1" ht="15.75" customHeight="1" x14ac:dyDescent="0.25">
      <c r="A1376" s="96" t="s">
        <v>84</v>
      </c>
      <c r="B1376" s="41">
        <v>1128033</v>
      </c>
      <c r="C1376" s="123" t="s">
        <v>2630</v>
      </c>
      <c r="D1376" s="12" t="s">
        <v>1156</v>
      </c>
      <c r="E1376" s="62">
        <v>1</v>
      </c>
      <c r="F1376" s="103">
        <v>5</v>
      </c>
      <c r="G1376" s="15">
        <f t="shared" si="44"/>
        <v>2.5</v>
      </c>
      <c r="H1376" s="15">
        <f t="shared" si="45"/>
        <v>2.5</v>
      </c>
    </row>
    <row r="1377" spans="1:8" s="8" customFormat="1" ht="15" customHeight="1" x14ac:dyDescent="0.25">
      <c r="A1377" s="96" t="s">
        <v>85</v>
      </c>
      <c r="B1377" s="41">
        <v>1128059</v>
      </c>
      <c r="C1377" s="123" t="s">
        <v>2076</v>
      </c>
      <c r="D1377" s="12" t="s">
        <v>1156</v>
      </c>
      <c r="E1377" s="62">
        <v>7</v>
      </c>
      <c r="F1377" s="103">
        <v>35</v>
      </c>
      <c r="G1377" s="15">
        <f t="shared" si="44"/>
        <v>17.5</v>
      </c>
      <c r="H1377" s="15">
        <f t="shared" si="45"/>
        <v>17.5</v>
      </c>
    </row>
    <row r="1378" spans="1:8" s="8" customFormat="1" ht="14.25" customHeight="1" x14ac:dyDescent="0.25">
      <c r="A1378" s="96" t="s">
        <v>86</v>
      </c>
      <c r="B1378" s="41">
        <v>1126931</v>
      </c>
      <c r="C1378" s="107" t="s">
        <v>2631</v>
      </c>
      <c r="D1378" s="12" t="s">
        <v>1156</v>
      </c>
      <c r="E1378" s="62">
        <v>26</v>
      </c>
      <c r="F1378" s="103">
        <v>2236</v>
      </c>
      <c r="G1378" s="15">
        <f t="shared" si="44"/>
        <v>1118</v>
      </c>
      <c r="H1378" s="15">
        <f t="shared" si="45"/>
        <v>1118</v>
      </c>
    </row>
    <row r="1379" spans="1:8" s="8" customFormat="1" ht="16.5" customHeight="1" x14ac:dyDescent="0.25">
      <c r="A1379" s="96" t="s">
        <v>87</v>
      </c>
      <c r="B1379" s="41">
        <v>1128203</v>
      </c>
      <c r="C1379" s="67" t="s">
        <v>2410</v>
      </c>
      <c r="D1379" s="12" t="s">
        <v>1156</v>
      </c>
      <c r="E1379" s="62">
        <v>4</v>
      </c>
      <c r="F1379" s="103">
        <v>152.18</v>
      </c>
      <c r="G1379" s="15">
        <f t="shared" si="44"/>
        <v>76.09</v>
      </c>
      <c r="H1379" s="15">
        <f t="shared" si="45"/>
        <v>76.09</v>
      </c>
    </row>
    <row r="1380" spans="1:8" s="8" customFormat="1" ht="13.5" customHeight="1" x14ac:dyDescent="0.25">
      <c r="A1380" s="96" t="s">
        <v>88</v>
      </c>
      <c r="B1380" s="41">
        <v>1128176</v>
      </c>
      <c r="C1380" s="123" t="s">
        <v>2956</v>
      </c>
      <c r="D1380" s="12" t="s">
        <v>1061</v>
      </c>
      <c r="E1380" s="62">
        <v>2</v>
      </c>
      <c r="F1380" s="103">
        <v>62</v>
      </c>
      <c r="G1380" s="15">
        <f t="shared" si="44"/>
        <v>31</v>
      </c>
      <c r="H1380" s="15">
        <f t="shared" si="45"/>
        <v>31</v>
      </c>
    </row>
    <row r="1381" spans="1:8" s="8" customFormat="1" ht="15" customHeight="1" x14ac:dyDescent="0.25">
      <c r="A1381" s="96" t="s">
        <v>89</v>
      </c>
      <c r="B1381" s="41">
        <v>1128113</v>
      </c>
      <c r="C1381" s="123" t="s">
        <v>2956</v>
      </c>
      <c r="D1381" s="12" t="s">
        <v>1156</v>
      </c>
      <c r="E1381" s="62">
        <v>5</v>
      </c>
      <c r="F1381" s="103">
        <v>149</v>
      </c>
      <c r="G1381" s="15">
        <f t="shared" si="44"/>
        <v>74.5</v>
      </c>
      <c r="H1381" s="15">
        <f t="shared" si="45"/>
        <v>74.5</v>
      </c>
    </row>
    <row r="1382" spans="1:8" s="8" customFormat="1" ht="22.5" customHeight="1" x14ac:dyDescent="0.25">
      <c r="A1382" s="96" t="s">
        <v>90</v>
      </c>
      <c r="B1382" s="41">
        <v>1128025</v>
      </c>
      <c r="C1382" s="123" t="s">
        <v>2956</v>
      </c>
      <c r="D1382" s="12" t="s">
        <v>1156</v>
      </c>
      <c r="E1382" s="62">
        <v>2</v>
      </c>
      <c r="F1382" s="103">
        <v>60</v>
      </c>
      <c r="G1382" s="15">
        <f t="shared" si="44"/>
        <v>30</v>
      </c>
      <c r="H1382" s="15">
        <f t="shared" si="45"/>
        <v>30</v>
      </c>
    </row>
    <row r="1383" spans="1:8" s="8" customFormat="1" ht="15.75" customHeight="1" x14ac:dyDescent="0.25">
      <c r="A1383" s="96" t="s">
        <v>91</v>
      </c>
      <c r="B1383" s="41">
        <v>1122113</v>
      </c>
      <c r="C1383" s="123" t="s">
        <v>2956</v>
      </c>
      <c r="D1383" s="12" t="s">
        <v>1156</v>
      </c>
      <c r="E1383" s="62">
        <v>1</v>
      </c>
      <c r="F1383" s="103">
        <v>29</v>
      </c>
      <c r="G1383" s="15">
        <f t="shared" si="44"/>
        <v>14.5</v>
      </c>
      <c r="H1383" s="15">
        <f t="shared" si="45"/>
        <v>14.5</v>
      </c>
    </row>
    <row r="1384" spans="1:8" s="8" customFormat="1" ht="14.25" customHeight="1" x14ac:dyDescent="0.25">
      <c r="A1384" s="96" t="s">
        <v>92</v>
      </c>
      <c r="B1384" s="41">
        <v>1128141</v>
      </c>
      <c r="C1384" s="123" t="s">
        <v>2957</v>
      </c>
      <c r="D1384" s="12" t="s">
        <v>1156</v>
      </c>
      <c r="E1384" s="62">
        <v>2</v>
      </c>
      <c r="F1384" s="103">
        <v>66</v>
      </c>
      <c r="G1384" s="15">
        <f t="shared" si="44"/>
        <v>33</v>
      </c>
      <c r="H1384" s="15">
        <f t="shared" si="45"/>
        <v>33</v>
      </c>
    </row>
    <row r="1385" spans="1:8" s="8" customFormat="1" ht="14.25" customHeight="1" x14ac:dyDescent="0.25">
      <c r="A1385" s="96" t="s">
        <v>93</v>
      </c>
      <c r="B1385" s="41">
        <v>1128063</v>
      </c>
      <c r="C1385" s="123" t="s">
        <v>2957</v>
      </c>
      <c r="D1385" s="12" t="s">
        <v>1156</v>
      </c>
      <c r="E1385" s="62">
        <v>10</v>
      </c>
      <c r="F1385" s="103">
        <v>330</v>
      </c>
      <c r="G1385" s="15">
        <f t="shared" si="44"/>
        <v>165</v>
      </c>
      <c r="H1385" s="15">
        <f t="shared" si="45"/>
        <v>165</v>
      </c>
    </row>
    <row r="1386" spans="1:8" s="8" customFormat="1" ht="12.75" customHeight="1" x14ac:dyDescent="0.25">
      <c r="A1386" s="96" t="s">
        <v>94</v>
      </c>
      <c r="B1386" s="41">
        <v>1128039</v>
      </c>
      <c r="C1386" s="123" t="s">
        <v>2410</v>
      </c>
      <c r="D1386" s="12" t="s">
        <v>1156</v>
      </c>
      <c r="E1386" s="62">
        <v>1</v>
      </c>
      <c r="F1386" s="103">
        <v>30</v>
      </c>
      <c r="G1386" s="15">
        <f t="shared" si="44"/>
        <v>15</v>
      </c>
      <c r="H1386" s="15">
        <f t="shared" si="45"/>
        <v>15</v>
      </c>
    </row>
    <row r="1387" spans="1:8" s="8" customFormat="1" ht="15.75" customHeight="1" x14ac:dyDescent="0.25">
      <c r="A1387" s="96" t="s">
        <v>95</v>
      </c>
      <c r="B1387" s="41">
        <v>1122145</v>
      </c>
      <c r="C1387" s="107" t="s">
        <v>2489</v>
      </c>
      <c r="D1387" s="12" t="s">
        <v>1061</v>
      </c>
      <c r="E1387" s="62">
        <v>1</v>
      </c>
      <c r="F1387" s="103">
        <v>62</v>
      </c>
      <c r="G1387" s="15">
        <f t="shared" si="44"/>
        <v>31</v>
      </c>
      <c r="H1387" s="15">
        <f t="shared" si="45"/>
        <v>31</v>
      </c>
    </row>
    <row r="1388" spans="1:8" s="8" customFormat="1" ht="15" customHeight="1" x14ac:dyDescent="0.25">
      <c r="A1388" s="96" t="s">
        <v>96</v>
      </c>
      <c r="B1388" s="41">
        <v>1126692</v>
      </c>
      <c r="C1388" s="107" t="s">
        <v>2174</v>
      </c>
      <c r="D1388" s="12" t="s">
        <v>1156</v>
      </c>
      <c r="E1388" s="62">
        <v>1</v>
      </c>
      <c r="F1388" s="103">
        <v>250</v>
      </c>
      <c r="G1388" s="15">
        <f t="shared" si="44"/>
        <v>125</v>
      </c>
      <c r="H1388" s="15">
        <f t="shared" si="45"/>
        <v>125</v>
      </c>
    </row>
    <row r="1389" spans="1:8" s="8" customFormat="1" ht="14.25" customHeight="1" x14ac:dyDescent="0.25">
      <c r="A1389" s="96" t="s">
        <v>97</v>
      </c>
      <c r="B1389" s="41">
        <v>1128137</v>
      </c>
      <c r="C1389" s="123" t="s">
        <v>2958</v>
      </c>
      <c r="D1389" s="12" t="s">
        <v>1156</v>
      </c>
      <c r="E1389" s="62">
        <v>1</v>
      </c>
      <c r="F1389" s="103">
        <v>35</v>
      </c>
      <c r="G1389" s="15">
        <f t="shared" si="44"/>
        <v>17.5</v>
      </c>
      <c r="H1389" s="15">
        <f t="shared" si="45"/>
        <v>17.5</v>
      </c>
    </row>
    <row r="1390" spans="1:8" s="8" customFormat="1" ht="16.5" customHeight="1" x14ac:dyDescent="0.25">
      <c r="A1390" s="96" t="s">
        <v>98</v>
      </c>
      <c r="B1390" s="41">
        <v>1126933</v>
      </c>
      <c r="C1390" s="107" t="s">
        <v>2959</v>
      </c>
      <c r="D1390" s="12" t="s">
        <v>1156</v>
      </c>
      <c r="E1390" s="62">
        <v>1</v>
      </c>
      <c r="F1390" s="103">
        <v>994</v>
      </c>
      <c r="G1390" s="15">
        <f t="shared" ref="G1390:G1453" si="46">F1390/2</f>
        <v>497</v>
      </c>
      <c r="H1390" s="15">
        <f t="shared" si="45"/>
        <v>497</v>
      </c>
    </row>
    <row r="1391" spans="1:8" s="8" customFormat="1" ht="14.25" customHeight="1" x14ac:dyDescent="0.25">
      <c r="A1391" s="96" t="s">
        <v>99</v>
      </c>
      <c r="B1391" s="41">
        <v>1128222</v>
      </c>
      <c r="C1391" s="123" t="s">
        <v>1063</v>
      </c>
      <c r="D1391" s="12" t="s">
        <v>1156</v>
      </c>
      <c r="E1391" s="62">
        <v>42</v>
      </c>
      <c r="F1391" s="103">
        <v>315</v>
      </c>
      <c r="G1391" s="15">
        <f t="shared" si="46"/>
        <v>157.5</v>
      </c>
      <c r="H1391" s="15">
        <f t="shared" ref="H1391:H1454" si="47">F1391-G1391</f>
        <v>157.5</v>
      </c>
    </row>
    <row r="1392" spans="1:8" s="8" customFormat="1" ht="15.75" customHeight="1" x14ac:dyDescent="0.25">
      <c r="A1392" s="96" t="s">
        <v>100</v>
      </c>
      <c r="B1392" s="41">
        <v>1126695</v>
      </c>
      <c r="C1392" s="104" t="s">
        <v>2039</v>
      </c>
      <c r="D1392" s="12" t="s">
        <v>1156</v>
      </c>
      <c r="E1392" s="62">
        <v>2</v>
      </c>
      <c r="F1392" s="103">
        <v>120</v>
      </c>
      <c r="G1392" s="15">
        <f t="shared" si="46"/>
        <v>60</v>
      </c>
      <c r="H1392" s="15">
        <f t="shared" si="47"/>
        <v>60</v>
      </c>
    </row>
    <row r="1393" spans="1:8" s="8" customFormat="1" ht="13.5" customHeight="1" x14ac:dyDescent="0.25">
      <c r="A1393" s="96" t="s">
        <v>101</v>
      </c>
      <c r="B1393" s="41">
        <v>1127928</v>
      </c>
      <c r="C1393" s="107" t="s">
        <v>2960</v>
      </c>
      <c r="D1393" s="12" t="s">
        <v>1061</v>
      </c>
      <c r="E1393" s="62">
        <v>1</v>
      </c>
      <c r="F1393" s="103">
        <v>650</v>
      </c>
      <c r="G1393" s="15">
        <f t="shared" si="46"/>
        <v>325</v>
      </c>
      <c r="H1393" s="15">
        <f t="shared" si="47"/>
        <v>325</v>
      </c>
    </row>
    <row r="1394" spans="1:8" s="8" customFormat="1" ht="15" customHeight="1" x14ac:dyDescent="0.25">
      <c r="A1394" s="96" t="s">
        <v>103</v>
      </c>
      <c r="B1394" s="41">
        <v>1128180</v>
      </c>
      <c r="C1394" s="111" t="s">
        <v>1063</v>
      </c>
      <c r="D1394" s="12" t="s">
        <v>1156</v>
      </c>
      <c r="E1394" s="62">
        <v>2</v>
      </c>
      <c r="F1394" s="103">
        <v>13.7</v>
      </c>
      <c r="G1394" s="15">
        <f t="shared" si="46"/>
        <v>6.85</v>
      </c>
      <c r="H1394" s="15">
        <f t="shared" si="47"/>
        <v>6.85</v>
      </c>
    </row>
    <row r="1395" spans="1:8" s="8" customFormat="1" ht="15.75" customHeight="1" x14ac:dyDescent="0.25">
      <c r="A1395" s="96" t="s">
        <v>104</v>
      </c>
      <c r="B1395" s="41">
        <v>11252361</v>
      </c>
      <c r="C1395" s="107" t="s">
        <v>2961</v>
      </c>
      <c r="D1395" s="12" t="s">
        <v>1156</v>
      </c>
      <c r="E1395" s="62">
        <v>1</v>
      </c>
      <c r="F1395" s="103">
        <v>14</v>
      </c>
      <c r="G1395" s="15">
        <f t="shared" si="46"/>
        <v>7</v>
      </c>
      <c r="H1395" s="15">
        <f t="shared" si="47"/>
        <v>7</v>
      </c>
    </row>
    <row r="1396" spans="1:8" s="8" customFormat="1" ht="14.25" customHeight="1" x14ac:dyDescent="0.25">
      <c r="A1396" s="96" t="s">
        <v>105</v>
      </c>
      <c r="B1396" s="41">
        <v>1126247</v>
      </c>
      <c r="C1396" s="104" t="s">
        <v>2632</v>
      </c>
      <c r="D1396" s="12" t="s">
        <v>1156</v>
      </c>
      <c r="E1396" s="62">
        <v>1</v>
      </c>
      <c r="F1396" s="103">
        <v>51</v>
      </c>
      <c r="G1396" s="15">
        <f t="shared" si="46"/>
        <v>25.5</v>
      </c>
      <c r="H1396" s="15">
        <f t="shared" si="47"/>
        <v>25.5</v>
      </c>
    </row>
    <row r="1397" spans="1:8" s="8" customFormat="1" ht="15.75" customHeight="1" x14ac:dyDescent="0.25">
      <c r="A1397" s="96" t="s">
        <v>106</v>
      </c>
      <c r="B1397" s="62">
        <v>1126600</v>
      </c>
      <c r="C1397" s="107" t="s">
        <v>2633</v>
      </c>
      <c r="D1397" s="12" t="s">
        <v>1156</v>
      </c>
      <c r="E1397" s="62">
        <v>1</v>
      </c>
      <c r="F1397" s="103">
        <v>7</v>
      </c>
      <c r="G1397" s="15">
        <f t="shared" si="46"/>
        <v>3.5</v>
      </c>
      <c r="H1397" s="15">
        <f t="shared" si="47"/>
        <v>3.5</v>
      </c>
    </row>
    <row r="1398" spans="1:8" s="8" customFormat="1" ht="15.75" customHeight="1" x14ac:dyDescent="0.25">
      <c r="A1398" s="96" t="s">
        <v>107</v>
      </c>
      <c r="B1398" s="41">
        <v>1128117</v>
      </c>
      <c r="C1398" s="123" t="s">
        <v>2634</v>
      </c>
      <c r="D1398" s="12" t="s">
        <v>1156</v>
      </c>
      <c r="E1398" s="62">
        <v>7</v>
      </c>
      <c r="F1398" s="103">
        <v>140</v>
      </c>
      <c r="G1398" s="15">
        <f t="shared" si="46"/>
        <v>70</v>
      </c>
      <c r="H1398" s="15">
        <f t="shared" si="47"/>
        <v>70</v>
      </c>
    </row>
    <row r="1399" spans="1:8" s="8" customFormat="1" ht="17.25" customHeight="1" x14ac:dyDescent="0.25">
      <c r="A1399" s="96" t="s">
        <v>108</v>
      </c>
      <c r="B1399" s="41">
        <v>1128064</v>
      </c>
      <c r="C1399" s="123" t="s">
        <v>2634</v>
      </c>
      <c r="D1399" s="12" t="s">
        <v>1061</v>
      </c>
      <c r="E1399" s="62">
        <v>1</v>
      </c>
      <c r="F1399" s="103">
        <v>20</v>
      </c>
      <c r="G1399" s="15">
        <f t="shared" si="46"/>
        <v>10</v>
      </c>
      <c r="H1399" s="15">
        <f t="shared" si="47"/>
        <v>10</v>
      </c>
    </row>
    <row r="1400" spans="1:8" s="8" customFormat="1" ht="15" customHeight="1" x14ac:dyDescent="0.25">
      <c r="A1400" s="96" t="s">
        <v>109</v>
      </c>
      <c r="B1400" s="41">
        <v>1126900</v>
      </c>
      <c r="C1400" s="107" t="s">
        <v>714</v>
      </c>
      <c r="D1400" s="12" t="s">
        <v>1156</v>
      </c>
      <c r="E1400" s="62">
        <v>2</v>
      </c>
      <c r="F1400" s="103">
        <v>24</v>
      </c>
      <c r="G1400" s="15">
        <f t="shared" si="46"/>
        <v>12</v>
      </c>
      <c r="H1400" s="15">
        <f t="shared" si="47"/>
        <v>12</v>
      </c>
    </row>
    <row r="1401" spans="1:8" s="8" customFormat="1" ht="20.25" customHeight="1" x14ac:dyDescent="0.25">
      <c r="A1401" s="96" t="s">
        <v>110</v>
      </c>
      <c r="B1401" s="41">
        <v>1122597</v>
      </c>
      <c r="C1401" s="107" t="s">
        <v>714</v>
      </c>
      <c r="D1401" s="12" t="s">
        <v>1156</v>
      </c>
      <c r="E1401" s="62">
        <v>3</v>
      </c>
      <c r="F1401" s="103">
        <v>60</v>
      </c>
      <c r="G1401" s="15">
        <f t="shared" si="46"/>
        <v>30</v>
      </c>
      <c r="H1401" s="15">
        <f t="shared" si="47"/>
        <v>30</v>
      </c>
    </row>
    <row r="1402" spans="1:8" s="8" customFormat="1" ht="20.25" customHeight="1" x14ac:dyDescent="0.25">
      <c r="A1402" s="96" t="s">
        <v>111</v>
      </c>
      <c r="B1402" s="41">
        <v>1122597</v>
      </c>
      <c r="C1402" s="107" t="s">
        <v>714</v>
      </c>
      <c r="D1402" s="12" t="s">
        <v>1061</v>
      </c>
      <c r="E1402" s="62">
        <v>9</v>
      </c>
      <c r="F1402" s="103">
        <v>182.7</v>
      </c>
      <c r="G1402" s="15">
        <f t="shared" si="46"/>
        <v>91.35</v>
      </c>
      <c r="H1402" s="15">
        <f t="shared" si="47"/>
        <v>91.35</v>
      </c>
    </row>
    <row r="1403" spans="1:8" s="8" customFormat="1" ht="18.75" customHeight="1" x14ac:dyDescent="0.25">
      <c r="A1403" s="96" t="s">
        <v>112</v>
      </c>
      <c r="B1403" s="41" t="s">
        <v>2680</v>
      </c>
      <c r="C1403" s="107" t="s">
        <v>1064</v>
      </c>
      <c r="D1403" s="12" t="s">
        <v>1156</v>
      </c>
      <c r="E1403" s="62">
        <v>1</v>
      </c>
      <c r="F1403" s="103">
        <v>44</v>
      </c>
      <c r="G1403" s="15">
        <f t="shared" si="46"/>
        <v>22</v>
      </c>
      <c r="H1403" s="15">
        <f t="shared" si="47"/>
        <v>22</v>
      </c>
    </row>
    <row r="1404" spans="1:8" s="8" customFormat="1" ht="17.25" customHeight="1" x14ac:dyDescent="0.25">
      <c r="A1404" s="96" t="s">
        <v>113</v>
      </c>
      <c r="B1404" s="41">
        <v>1122045</v>
      </c>
      <c r="C1404" s="107" t="s">
        <v>1064</v>
      </c>
      <c r="D1404" s="12" t="s">
        <v>1156</v>
      </c>
      <c r="E1404" s="62">
        <v>1</v>
      </c>
      <c r="F1404" s="103">
        <v>10</v>
      </c>
      <c r="G1404" s="15">
        <f t="shared" si="46"/>
        <v>5</v>
      </c>
      <c r="H1404" s="15">
        <f t="shared" si="47"/>
        <v>5</v>
      </c>
    </row>
    <row r="1405" spans="1:8" s="8" customFormat="1" ht="17.25" customHeight="1" x14ac:dyDescent="0.25">
      <c r="A1405" s="96" t="s">
        <v>114</v>
      </c>
      <c r="B1405" s="41">
        <v>1128015</v>
      </c>
      <c r="C1405" s="123" t="s">
        <v>1064</v>
      </c>
      <c r="D1405" s="12" t="s">
        <v>1061</v>
      </c>
      <c r="E1405" s="62">
        <v>3</v>
      </c>
      <c r="F1405" s="103">
        <v>30</v>
      </c>
      <c r="G1405" s="15">
        <f t="shared" si="46"/>
        <v>15</v>
      </c>
      <c r="H1405" s="15">
        <f t="shared" si="47"/>
        <v>15</v>
      </c>
    </row>
    <row r="1406" spans="1:8" s="8" customFormat="1" ht="15" customHeight="1" x14ac:dyDescent="0.25">
      <c r="A1406" s="96" t="s">
        <v>115</v>
      </c>
      <c r="B1406" s="41">
        <v>1128045</v>
      </c>
      <c r="C1406" s="123" t="s">
        <v>1064</v>
      </c>
      <c r="D1406" s="12" t="s">
        <v>1156</v>
      </c>
      <c r="E1406" s="62">
        <v>1</v>
      </c>
      <c r="F1406" s="103">
        <v>10</v>
      </c>
      <c r="G1406" s="15">
        <f t="shared" si="46"/>
        <v>5</v>
      </c>
      <c r="H1406" s="15">
        <f t="shared" si="47"/>
        <v>5</v>
      </c>
    </row>
    <row r="1407" spans="1:8" s="8" customFormat="1" ht="15" customHeight="1" x14ac:dyDescent="0.25">
      <c r="A1407" s="96" t="s">
        <v>116</v>
      </c>
      <c r="B1407" s="41">
        <v>1128196</v>
      </c>
      <c r="C1407" s="123" t="s">
        <v>1064</v>
      </c>
      <c r="D1407" s="12" t="s">
        <v>1156</v>
      </c>
      <c r="E1407" s="62">
        <v>3</v>
      </c>
      <c r="F1407" s="103">
        <v>30</v>
      </c>
      <c r="G1407" s="15">
        <f t="shared" si="46"/>
        <v>15</v>
      </c>
      <c r="H1407" s="15">
        <f t="shared" si="47"/>
        <v>15</v>
      </c>
    </row>
    <row r="1408" spans="1:8" s="8" customFormat="1" ht="15.75" customHeight="1" x14ac:dyDescent="0.25">
      <c r="A1408" s="96" t="s">
        <v>117</v>
      </c>
      <c r="B1408" s="41">
        <v>1128174</v>
      </c>
      <c r="C1408" s="123" t="s">
        <v>1064</v>
      </c>
      <c r="D1408" s="12" t="s">
        <v>1156</v>
      </c>
      <c r="E1408" s="62">
        <v>1</v>
      </c>
      <c r="F1408" s="103">
        <v>10</v>
      </c>
      <c r="G1408" s="15">
        <f t="shared" si="46"/>
        <v>5</v>
      </c>
      <c r="H1408" s="15">
        <f t="shared" si="47"/>
        <v>5</v>
      </c>
    </row>
    <row r="1409" spans="1:8" s="8" customFormat="1" ht="16.5" customHeight="1" x14ac:dyDescent="0.25">
      <c r="A1409" s="96" t="s">
        <v>118</v>
      </c>
      <c r="B1409" s="41">
        <v>1128074</v>
      </c>
      <c r="C1409" s="48" t="s">
        <v>1064</v>
      </c>
      <c r="D1409" s="12" t="s">
        <v>1156</v>
      </c>
      <c r="E1409" s="62">
        <v>6</v>
      </c>
      <c r="F1409" s="103">
        <v>60</v>
      </c>
      <c r="G1409" s="15">
        <f t="shared" si="46"/>
        <v>30</v>
      </c>
      <c r="H1409" s="15">
        <f t="shared" si="47"/>
        <v>30</v>
      </c>
    </row>
    <row r="1410" spans="1:8" s="8" customFormat="1" ht="15" customHeight="1" x14ac:dyDescent="0.25">
      <c r="A1410" s="96" t="s">
        <v>119</v>
      </c>
      <c r="B1410" s="41">
        <v>1128115</v>
      </c>
      <c r="C1410" s="123" t="s">
        <v>1064</v>
      </c>
      <c r="D1410" s="12" t="s">
        <v>1156</v>
      </c>
      <c r="E1410" s="62">
        <v>5</v>
      </c>
      <c r="F1410" s="103">
        <v>50</v>
      </c>
      <c r="G1410" s="15">
        <f t="shared" si="46"/>
        <v>25</v>
      </c>
      <c r="H1410" s="15">
        <f t="shared" si="47"/>
        <v>25</v>
      </c>
    </row>
    <row r="1411" spans="1:8" s="8" customFormat="1" ht="14.25" customHeight="1" x14ac:dyDescent="0.25">
      <c r="A1411" s="96" t="s">
        <v>120</v>
      </c>
      <c r="B1411" s="41">
        <v>1128148</v>
      </c>
      <c r="C1411" s="123" t="s">
        <v>2635</v>
      </c>
      <c r="D1411" s="12" t="s">
        <v>1156</v>
      </c>
      <c r="E1411" s="62">
        <v>1</v>
      </c>
      <c r="F1411" s="103">
        <v>23</v>
      </c>
      <c r="G1411" s="15">
        <f t="shared" si="46"/>
        <v>11.5</v>
      </c>
      <c r="H1411" s="15">
        <f t="shared" si="47"/>
        <v>11.5</v>
      </c>
    </row>
    <row r="1412" spans="1:8" s="8" customFormat="1" ht="15" customHeight="1" x14ac:dyDescent="0.25">
      <c r="A1412" s="96" t="s">
        <v>121</v>
      </c>
      <c r="B1412" s="41">
        <v>11269178</v>
      </c>
      <c r="C1412" s="107" t="s">
        <v>2962</v>
      </c>
      <c r="D1412" s="12" t="s">
        <v>1156</v>
      </c>
      <c r="E1412" s="62">
        <v>1</v>
      </c>
      <c r="F1412" s="103">
        <v>200</v>
      </c>
      <c r="G1412" s="15">
        <f t="shared" si="46"/>
        <v>100</v>
      </c>
      <c r="H1412" s="15">
        <f t="shared" si="47"/>
        <v>100</v>
      </c>
    </row>
    <row r="1413" spans="1:8" s="8" customFormat="1" ht="14.25" customHeight="1" x14ac:dyDescent="0.25">
      <c r="A1413" s="96" t="s">
        <v>122</v>
      </c>
      <c r="B1413" s="41">
        <v>1126586</v>
      </c>
      <c r="C1413" s="107" t="s">
        <v>2094</v>
      </c>
      <c r="D1413" s="12" t="s">
        <v>1156</v>
      </c>
      <c r="E1413" s="62">
        <v>1</v>
      </c>
      <c r="F1413" s="103">
        <v>14</v>
      </c>
      <c r="G1413" s="15">
        <f t="shared" si="46"/>
        <v>7</v>
      </c>
      <c r="H1413" s="15">
        <f t="shared" si="47"/>
        <v>7</v>
      </c>
    </row>
    <row r="1414" spans="1:8" s="8" customFormat="1" ht="16.5" customHeight="1" x14ac:dyDescent="0.25">
      <c r="A1414" s="96" t="s">
        <v>123</v>
      </c>
      <c r="B1414" s="41">
        <v>1126586</v>
      </c>
      <c r="C1414" s="107" t="s">
        <v>2094</v>
      </c>
      <c r="D1414" s="12" t="s">
        <v>1156</v>
      </c>
      <c r="E1414" s="62">
        <v>1</v>
      </c>
      <c r="F1414" s="103">
        <v>15</v>
      </c>
      <c r="G1414" s="15">
        <f t="shared" si="46"/>
        <v>7.5</v>
      </c>
      <c r="H1414" s="15">
        <f t="shared" si="47"/>
        <v>7.5</v>
      </c>
    </row>
    <row r="1415" spans="1:8" s="8" customFormat="1" ht="15" customHeight="1" x14ac:dyDescent="0.25">
      <c r="A1415" s="96" t="s">
        <v>124</v>
      </c>
      <c r="B1415" s="41">
        <v>1128233</v>
      </c>
      <c r="C1415" s="123" t="s">
        <v>2196</v>
      </c>
      <c r="D1415" s="12" t="s">
        <v>1156</v>
      </c>
      <c r="E1415" s="62">
        <v>14</v>
      </c>
      <c r="F1415" s="103">
        <v>415</v>
      </c>
      <c r="G1415" s="15">
        <f t="shared" si="46"/>
        <v>207.5</v>
      </c>
      <c r="H1415" s="15">
        <f t="shared" si="47"/>
        <v>207.5</v>
      </c>
    </row>
    <row r="1416" spans="1:8" s="8" customFormat="1" ht="15.75" customHeight="1" x14ac:dyDescent="0.25">
      <c r="A1416" s="96" t="s">
        <v>125</v>
      </c>
      <c r="B1416" s="41">
        <v>1128043</v>
      </c>
      <c r="C1416" s="123" t="s">
        <v>2196</v>
      </c>
      <c r="D1416" s="12" t="s">
        <v>1156</v>
      </c>
      <c r="E1416" s="62">
        <v>1</v>
      </c>
      <c r="F1416" s="103">
        <v>12</v>
      </c>
      <c r="G1416" s="15">
        <f t="shared" si="46"/>
        <v>6</v>
      </c>
      <c r="H1416" s="15">
        <f t="shared" si="47"/>
        <v>6</v>
      </c>
    </row>
    <row r="1417" spans="1:8" s="8" customFormat="1" ht="16.5" customHeight="1" x14ac:dyDescent="0.25">
      <c r="A1417" s="96" t="s">
        <v>126</v>
      </c>
      <c r="B1417" s="41">
        <v>1128112</v>
      </c>
      <c r="C1417" s="123" t="s">
        <v>2196</v>
      </c>
      <c r="D1417" s="12" t="s">
        <v>1156</v>
      </c>
      <c r="E1417" s="62">
        <v>4</v>
      </c>
      <c r="F1417" s="103">
        <v>30.819999999999997</v>
      </c>
      <c r="G1417" s="15">
        <f t="shared" si="46"/>
        <v>15.409999999999998</v>
      </c>
      <c r="H1417" s="15">
        <f t="shared" si="47"/>
        <v>15.409999999999998</v>
      </c>
    </row>
    <row r="1418" spans="1:8" s="8" customFormat="1" ht="15.75" customHeight="1" x14ac:dyDescent="0.25">
      <c r="A1418" s="96" t="s">
        <v>127</v>
      </c>
      <c r="B1418" s="41">
        <v>11268900</v>
      </c>
      <c r="C1418" s="107" t="s">
        <v>2175</v>
      </c>
      <c r="D1418" s="12" t="s">
        <v>1156</v>
      </c>
      <c r="E1418" s="62">
        <v>1</v>
      </c>
      <c r="F1418" s="103">
        <v>28</v>
      </c>
      <c r="G1418" s="15">
        <f t="shared" si="46"/>
        <v>14</v>
      </c>
      <c r="H1418" s="15">
        <f t="shared" si="47"/>
        <v>14</v>
      </c>
    </row>
    <row r="1419" spans="1:8" s="8" customFormat="1" ht="15.75" customHeight="1" x14ac:dyDescent="0.25">
      <c r="A1419" s="96" t="s">
        <v>128</v>
      </c>
      <c r="B1419" s="41">
        <v>1126686</v>
      </c>
      <c r="C1419" s="107" t="s">
        <v>2175</v>
      </c>
      <c r="D1419" s="12" t="s">
        <v>1156</v>
      </c>
      <c r="E1419" s="62">
        <v>3</v>
      </c>
      <c r="F1419" s="103">
        <v>36</v>
      </c>
      <c r="G1419" s="15">
        <f t="shared" si="46"/>
        <v>18</v>
      </c>
      <c r="H1419" s="15">
        <f t="shared" si="47"/>
        <v>18</v>
      </c>
    </row>
    <row r="1420" spans="1:8" s="8" customFormat="1" ht="21" customHeight="1" x14ac:dyDescent="0.25">
      <c r="A1420" s="96" t="s">
        <v>129</v>
      </c>
      <c r="B1420" s="41">
        <v>1128128</v>
      </c>
      <c r="C1420" s="123" t="s">
        <v>2077</v>
      </c>
      <c r="D1420" s="12" t="s">
        <v>1061</v>
      </c>
      <c r="E1420" s="62">
        <v>4</v>
      </c>
      <c r="F1420" s="103">
        <v>120</v>
      </c>
      <c r="G1420" s="15">
        <f t="shared" si="46"/>
        <v>60</v>
      </c>
      <c r="H1420" s="15">
        <f t="shared" si="47"/>
        <v>60</v>
      </c>
    </row>
    <row r="1421" spans="1:8" s="8" customFormat="1" ht="16.5" customHeight="1" x14ac:dyDescent="0.25">
      <c r="A1421" s="96" t="s">
        <v>130</v>
      </c>
      <c r="B1421" s="41">
        <v>1128070</v>
      </c>
      <c r="C1421" s="123" t="s">
        <v>2636</v>
      </c>
      <c r="D1421" s="12" t="s">
        <v>1156</v>
      </c>
      <c r="E1421" s="62">
        <v>2</v>
      </c>
      <c r="F1421" s="103">
        <v>10</v>
      </c>
      <c r="G1421" s="15">
        <f t="shared" si="46"/>
        <v>5</v>
      </c>
      <c r="H1421" s="15">
        <f t="shared" si="47"/>
        <v>5</v>
      </c>
    </row>
    <row r="1422" spans="1:8" s="8" customFormat="1" ht="15.75" customHeight="1" x14ac:dyDescent="0.25">
      <c r="A1422" s="96" t="s">
        <v>131</v>
      </c>
      <c r="B1422" s="41">
        <v>1127993</v>
      </c>
      <c r="C1422" s="107" t="s">
        <v>2637</v>
      </c>
      <c r="D1422" s="12" t="s">
        <v>1156</v>
      </c>
      <c r="E1422" s="62">
        <v>1</v>
      </c>
      <c r="F1422" s="103">
        <v>690</v>
      </c>
      <c r="G1422" s="15">
        <f t="shared" si="46"/>
        <v>345</v>
      </c>
      <c r="H1422" s="15">
        <f t="shared" si="47"/>
        <v>345</v>
      </c>
    </row>
    <row r="1423" spans="1:8" s="8" customFormat="1" ht="15.75" customHeight="1" x14ac:dyDescent="0.25">
      <c r="A1423" s="96" t="s">
        <v>132</v>
      </c>
      <c r="B1423" s="41">
        <v>1128204</v>
      </c>
      <c r="C1423" s="123" t="s">
        <v>2638</v>
      </c>
      <c r="D1423" s="12" t="s">
        <v>1156</v>
      </c>
      <c r="E1423" s="62">
        <v>3</v>
      </c>
      <c r="F1423" s="103">
        <v>87</v>
      </c>
      <c r="G1423" s="15">
        <f t="shared" si="46"/>
        <v>43.5</v>
      </c>
      <c r="H1423" s="15">
        <f t="shared" si="47"/>
        <v>43.5</v>
      </c>
    </row>
    <row r="1424" spans="1:8" s="8" customFormat="1" ht="15" customHeight="1" x14ac:dyDescent="0.25">
      <c r="A1424" s="96" t="s">
        <v>133</v>
      </c>
      <c r="B1424" s="41">
        <v>1127249</v>
      </c>
      <c r="C1424" s="107" t="s">
        <v>2639</v>
      </c>
      <c r="D1424" s="12" t="s">
        <v>1156</v>
      </c>
      <c r="E1424" s="62">
        <v>1</v>
      </c>
      <c r="F1424" s="103">
        <v>799</v>
      </c>
      <c r="G1424" s="15">
        <f t="shared" si="46"/>
        <v>399.5</v>
      </c>
      <c r="H1424" s="15">
        <f t="shared" si="47"/>
        <v>399.5</v>
      </c>
    </row>
    <row r="1425" spans="1:8" s="8" customFormat="1" ht="16.5" customHeight="1" x14ac:dyDescent="0.25">
      <c r="A1425" s="96" t="s">
        <v>134</v>
      </c>
      <c r="B1425" s="41">
        <v>1127575</v>
      </c>
      <c r="C1425" s="107" t="s">
        <v>2639</v>
      </c>
      <c r="D1425" s="12" t="s">
        <v>1061</v>
      </c>
      <c r="E1425" s="62">
        <v>1</v>
      </c>
      <c r="F1425" s="103">
        <v>400</v>
      </c>
      <c r="G1425" s="15">
        <f t="shared" si="46"/>
        <v>200</v>
      </c>
      <c r="H1425" s="15">
        <f t="shared" si="47"/>
        <v>200</v>
      </c>
    </row>
    <row r="1426" spans="1:8" s="8" customFormat="1" ht="15" customHeight="1" x14ac:dyDescent="0.25">
      <c r="A1426" s="96" t="s">
        <v>135</v>
      </c>
      <c r="B1426" s="41">
        <v>1127576</v>
      </c>
      <c r="C1426" s="107" t="s">
        <v>2639</v>
      </c>
      <c r="D1426" s="12" t="s">
        <v>1061</v>
      </c>
      <c r="E1426" s="62">
        <v>1</v>
      </c>
      <c r="F1426" s="103">
        <v>914</v>
      </c>
      <c r="G1426" s="15">
        <f t="shared" si="46"/>
        <v>457</v>
      </c>
      <c r="H1426" s="15">
        <f t="shared" si="47"/>
        <v>457</v>
      </c>
    </row>
    <row r="1427" spans="1:8" s="8" customFormat="1" ht="15" customHeight="1" x14ac:dyDescent="0.25">
      <c r="A1427" s="96" t="s">
        <v>136</v>
      </c>
      <c r="B1427" s="41">
        <v>1127889</v>
      </c>
      <c r="C1427" s="67" t="s">
        <v>2640</v>
      </c>
      <c r="D1427" s="12" t="s">
        <v>1156</v>
      </c>
      <c r="E1427" s="62">
        <v>1</v>
      </c>
      <c r="F1427" s="103">
        <v>916</v>
      </c>
      <c r="G1427" s="15">
        <f t="shared" si="46"/>
        <v>458</v>
      </c>
      <c r="H1427" s="15">
        <f t="shared" si="47"/>
        <v>458</v>
      </c>
    </row>
    <row r="1428" spans="1:8" s="8" customFormat="1" ht="15.75" customHeight="1" x14ac:dyDescent="0.25">
      <c r="A1428" s="96" t="s">
        <v>137</v>
      </c>
      <c r="B1428" s="41">
        <v>1122143</v>
      </c>
      <c r="C1428" s="107" t="s">
        <v>2193</v>
      </c>
      <c r="D1428" s="12" t="s">
        <v>1156</v>
      </c>
      <c r="E1428" s="62">
        <v>3</v>
      </c>
      <c r="F1428" s="103">
        <v>45</v>
      </c>
      <c r="G1428" s="15">
        <f t="shared" si="46"/>
        <v>22.5</v>
      </c>
      <c r="H1428" s="15">
        <f t="shared" si="47"/>
        <v>22.5</v>
      </c>
    </row>
    <row r="1429" spans="1:8" s="8" customFormat="1" ht="14.25" customHeight="1" x14ac:dyDescent="0.25">
      <c r="A1429" s="96" t="s">
        <v>138</v>
      </c>
      <c r="B1429" s="41">
        <v>1128111</v>
      </c>
      <c r="C1429" s="107" t="s">
        <v>2193</v>
      </c>
      <c r="D1429" s="12" t="s">
        <v>1156</v>
      </c>
      <c r="E1429" s="62">
        <v>1</v>
      </c>
      <c r="F1429" s="103">
        <v>8.9</v>
      </c>
      <c r="G1429" s="15">
        <f t="shared" si="46"/>
        <v>4.45</v>
      </c>
      <c r="H1429" s="15">
        <f t="shared" si="47"/>
        <v>4.45</v>
      </c>
    </row>
    <row r="1430" spans="1:8" s="8" customFormat="1" ht="13.5" customHeight="1" x14ac:dyDescent="0.25">
      <c r="A1430" s="96" t="s">
        <v>139</v>
      </c>
      <c r="B1430" s="41">
        <v>1128193</v>
      </c>
      <c r="C1430" s="107" t="s">
        <v>2193</v>
      </c>
      <c r="D1430" s="12" t="s">
        <v>1156</v>
      </c>
      <c r="E1430" s="62">
        <v>8</v>
      </c>
      <c r="F1430" s="103">
        <v>89</v>
      </c>
      <c r="G1430" s="15">
        <f t="shared" si="46"/>
        <v>44.5</v>
      </c>
      <c r="H1430" s="15">
        <f t="shared" si="47"/>
        <v>44.5</v>
      </c>
    </row>
    <row r="1431" spans="1:8" s="8" customFormat="1" ht="14.25" customHeight="1" x14ac:dyDescent="0.25">
      <c r="A1431" s="96" t="s">
        <v>140</v>
      </c>
      <c r="B1431" s="41">
        <v>1128007</v>
      </c>
      <c r="C1431" s="107" t="s">
        <v>2193</v>
      </c>
      <c r="D1431" s="12" t="s">
        <v>1061</v>
      </c>
      <c r="E1431" s="62">
        <v>5</v>
      </c>
      <c r="F1431" s="103">
        <v>45</v>
      </c>
      <c r="G1431" s="15">
        <f t="shared" si="46"/>
        <v>22.5</v>
      </c>
      <c r="H1431" s="15">
        <f t="shared" si="47"/>
        <v>22.5</v>
      </c>
    </row>
    <row r="1432" spans="1:8" s="8" customFormat="1" ht="17.25" customHeight="1" x14ac:dyDescent="0.25">
      <c r="A1432" s="96" t="s">
        <v>141</v>
      </c>
      <c r="B1432" s="41">
        <v>1128111</v>
      </c>
      <c r="C1432" s="107" t="s">
        <v>2193</v>
      </c>
      <c r="D1432" s="12" t="s">
        <v>1061</v>
      </c>
      <c r="E1432" s="62">
        <v>13</v>
      </c>
      <c r="F1432" s="103">
        <v>115.6</v>
      </c>
      <c r="G1432" s="15">
        <f t="shared" si="46"/>
        <v>57.8</v>
      </c>
      <c r="H1432" s="15">
        <f t="shared" si="47"/>
        <v>57.8</v>
      </c>
    </row>
    <row r="1433" spans="1:8" s="8" customFormat="1" ht="17.25" customHeight="1" x14ac:dyDescent="0.25">
      <c r="A1433" s="96" t="s">
        <v>142</v>
      </c>
      <c r="B1433" s="41">
        <v>1128171</v>
      </c>
      <c r="C1433" s="107" t="s">
        <v>2193</v>
      </c>
      <c r="D1433" s="12" t="s">
        <v>1156</v>
      </c>
      <c r="E1433" s="62">
        <v>7</v>
      </c>
      <c r="F1433" s="103">
        <v>80</v>
      </c>
      <c r="G1433" s="15">
        <f t="shared" si="46"/>
        <v>40</v>
      </c>
      <c r="H1433" s="15">
        <f t="shared" si="47"/>
        <v>40</v>
      </c>
    </row>
    <row r="1434" spans="1:8" s="8" customFormat="1" ht="35.25" customHeight="1" x14ac:dyDescent="0.25">
      <c r="A1434" s="96" t="s">
        <v>143</v>
      </c>
      <c r="B1434" s="55" t="s">
        <v>2681</v>
      </c>
      <c r="C1434" s="81" t="s">
        <v>2963</v>
      </c>
      <c r="D1434" s="12" t="s">
        <v>1156</v>
      </c>
      <c r="E1434" s="62">
        <v>2</v>
      </c>
      <c r="F1434" s="103">
        <v>1800</v>
      </c>
      <c r="G1434" s="15">
        <f t="shared" si="46"/>
        <v>900</v>
      </c>
      <c r="H1434" s="15">
        <f t="shared" si="47"/>
        <v>900</v>
      </c>
    </row>
    <row r="1435" spans="1:8" s="8" customFormat="1" ht="15.75" customHeight="1" x14ac:dyDescent="0.25">
      <c r="A1435" s="96" t="s">
        <v>144</v>
      </c>
      <c r="B1435" s="41">
        <v>1126905</v>
      </c>
      <c r="C1435" s="107" t="s">
        <v>2641</v>
      </c>
      <c r="D1435" s="12" t="s">
        <v>1156</v>
      </c>
      <c r="E1435" s="62">
        <v>5</v>
      </c>
      <c r="F1435" s="103">
        <v>81</v>
      </c>
      <c r="G1435" s="15">
        <f t="shared" si="46"/>
        <v>40.5</v>
      </c>
      <c r="H1435" s="15">
        <f t="shared" si="47"/>
        <v>40.5</v>
      </c>
    </row>
    <row r="1436" spans="1:8" s="8" customFormat="1" ht="15.75" customHeight="1" x14ac:dyDescent="0.25">
      <c r="A1436" s="96" t="s">
        <v>145</v>
      </c>
      <c r="B1436" s="41">
        <v>11269106</v>
      </c>
      <c r="C1436" s="107" t="s">
        <v>2642</v>
      </c>
      <c r="D1436" s="12" t="s">
        <v>1061</v>
      </c>
      <c r="E1436" s="62">
        <v>1</v>
      </c>
      <c r="F1436" s="103">
        <v>0</v>
      </c>
      <c r="G1436" s="15">
        <f t="shared" si="46"/>
        <v>0</v>
      </c>
      <c r="H1436" s="15">
        <f t="shared" si="47"/>
        <v>0</v>
      </c>
    </row>
    <row r="1437" spans="1:8" s="8" customFormat="1" ht="15.75" customHeight="1" x14ac:dyDescent="0.25">
      <c r="A1437" s="96" t="s">
        <v>146</v>
      </c>
      <c r="B1437" s="41">
        <v>1126892</v>
      </c>
      <c r="C1437" s="107" t="s">
        <v>2964</v>
      </c>
      <c r="D1437" s="12" t="s">
        <v>1061</v>
      </c>
      <c r="E1437" s="62">
        <v>1</v>
      </c>
      <c r="F1437" s="103">
        <v>375</v>
      </c>
      <c r="G1437" s="15">
        <f t="shared" si="46"/>
        <v>187.5</v>
      </c>
      <c r="H1437" s="15">
        <f t="shared" si="47"/>
        <v>187.5</v>
      </c>
    </row>
    <row r="1438" spans="1:8" s="8" customFormat="1" ht="14.25" customHeight="1" x14ac:dyDescent="0.25">
      <c r="A1438" s="96" t="s">
        <v>147</v>
      </c>
      <c r="B1438" s="41">
        <v>1126977</v>
      </c>
      <c r="C1438" s="107" t="s">
        <v>2965</v>
      </c>
      <c r="D1438" s="12" t="s">
        <v>1156</v>
      </c>
      <c r="E1438" s="62">
        <v>1</v>
      </c>
      <c r="F1438" s="103">
        <v>35</v>
      </c>
      <c r="G1438" s="15">
        <f t="shared" si="46"/>
        <v>17.5</v>
      </c>
      <c r="H1438" s="15">
        <f t="shared" si="47"/>
        <v>17.5</v>
      </c>
    </row>
    <row r="1439" spans="1:8" s="8" customFormat="1" ht="21" customHeight="1" x14ac:dyDescent="0.25">
      <c r="A1439" s="96" t="s">
        <v>148</v>
      </c>
      <c r="B1439" s="62">
        <v>1124620</v>
      </c>
      <c r="C1439" s="81" t="s">
        <v>2643</v>
      </c>
      <c r="D1439" s="12" t="s">
        <v>1156</v>
      </c>
      <c r="E1439" s="62">
        <v>1</v>
      </c>
      <c r="F1439" s="103">
        <v>81</v>
      </c>
      <c r="G1439" s="15">
        <f t="shared" si="46"/>
        <v>40.5</v>
      </c>
      <c r="H1439" s="15">
        <f t="shared" si="47"/>
        <v>40.5</v>
      </c>
    </row>
    <row r="1440" spans="1:8" s="8" customFormat="1" ht="16.5" customHeight="1" x14ac:dyDescent="0.25">
      <c r="A1440" s="96" t="s">
        <v>149</v>
      </c>
      <c r="B1440" s="41">
        <v>1124242</v>
      </c>
      <c r="C1440" s="107" t="s">
        <v>2643</v>
      </c>
      <c r="D1440" s="12" t="s">
        <v>1156</v>
      </c>
      <c r="E1440" s="62">
        <v>3</v>
      </c>
      <c r="F1440" s="103">
        <v>364</v>
      </c>
      <c r="G1440" s="15">
        <f t="shared" si="46"/>
        <v>182</v>
      </c>
      <c r="H1440" s="15">
        <f t="shared" si="47"/>
        <v>182</v>
      </c>
    </row>
    <row r="1441" spans="1:8" s="8" customFormat="1" ht="15.75" customHeight="1" x14ac:dyDescent="0.25">
      <c r="A1441" s="96" t="s">
        <v>150</v>
      </c>
      <c r="B1441" s="41">
        <v>1126701</v>
      </c>
      <c r="C1441" s="107" t="s">
        <v>1057</v>
      </c>
      <c r="D1441" s="12" t="s">
        <v>1156</v>
      </c>
      <c r="E1441" s="62">
        <v>3</v>
      </c>
      <c r="F1441" s="103">
        <v>81</v>
      </c>
      <c r="G1441" s="15">
        <f t="shared" si="46"/>
        <v>40.5</v>
      </c>
      <c r="H1441" s="15">
        <f t="shared" si="47"/>
        <v>40.5</v>
      </c>
    </row>
    <row r="1442" spans="1:8" s="8" customFormat="1" ht="15.75" customHeight="1" x14ac:dyDescent="0.25">
      <c r="A1442" s="96" t="s">
        <v>151</v>
      </c>
      <c r="B1442" s="41">
        <v>1126982</v>
      </c>
      <c r="C1442" s="107" t="s">
        <v>2966</v>
      </c>
      <c r="D1442" s="12" t="s">
        <v>1156</v>
      </c>
      <c r="E1442" s="62">
        <v>2</v>
      </c>
      <c r="F1442" s="103">
        <v>550</v>
      </c>
      <c r="G1442" s="15">
        <f t="shared" si="46"/>
        <v>275</v>
      </c>
      <c r="H1442" s="15">
        <f t="shared" si="47"/>
        <v>275</v>
      </c>
    </row>
    <row r="1443" spans="1:8" s="8" customFormat="1" ht="16.5" customHeight="1" x14ac:dyDescent="0.25">
      <c r="A1443" s="96" t="s">
        <v>152</v>
      </c>
      <c r="B1443" s="41">
        <v>1126243</v>
      </c>
      <c r="C1443" s="107" t="s">
        <v>2967</v>
      </c>
      <c r="D1443" s="12" t="s">
        <v>1061</v>
      </c>
      <c r="E1443" s="62">
        <v>1</v>
      </c>
      <c r="F1443" s="103">
        <v>904</v>
      </c>
      <c r="G1443" s="15">
        <f t="shared" si="46"/>
        <v>452</v>
      </c>
      <c r="H1443" s="15">
        <f t="shared" si="47"/>
        <v>452</v>
      </c>
    </row>
    <row r="1444" spans="1:8" s="8" customFormat="1" ht="15" customHeight="1" x14ac:dyDescent="0.25">
      <c r="A1444" s="96" t="s">
        <v>153</v>
      </c>
      <c r="B1444" s="41">
        <v>1126244</v>
      </c>
      <c r="C1444" s="107" t="s">
        <v>2644</v>
      </c>
      <c r="D1444" s="12" t="s">
        <v>1156</v>
      </c>
      <c r="E1444" s="62">
        <v>1</v>
      </c>
      <c r="F1444" s="103">
        <v>904</v>
      </c>
      <c r="G1444" s="15">
        <f t="shared" si="46"/>
        <v>452</v>
      </c>
      <c r="H1444" s="15">
        <f t="shared" si="47"/>
        <v>452</v>
      </c>
    </row>
    <row r="1445" spans="1:8" s="8" customFormat="1" ht="33" customHeight="1" x14ac:dyDescent="0.25">
      <c r="A1445" s="96" t="s">
        <v>154</v>
      </c>
      <c r="B1445" s="51">
        <v>11271012</v>
      </c>
      <c r="C1445" s="129" t="s">
        <v>2355</v>
      </c>
      <c r="D1445" s="12" t="s">
        <v>1156</v>
      </c>
      <c r="E1445" s="127">
        <v>1</v>
      </c>
      <c r="F1445" s="128">
        <v>4742</v>
      </c>
      <c r="G1445" s="15">
        <f t="shared" si="46"/>
        <v>2371</v>
      </c>
      <c r="H1445" s="15">
        <f t="shared" si="47"/>
        <v>2371</v>
      </c>
    </row>
    <row r="1446" spans="1:8" s="8" customFormat="1" ht="31.5" customHeight="1" x14ac:dyDescent="0.25">
      <c r="A1446" s="96" t="s">
        <v>155</v>
      </c>
      <c r="B1446" s="51">
        <v>1127995</v>
      </c>
      <c r="C1446" s="101" t="s">
        <v>2089</v>
      </c>
      <c r="D1446" s="12" t="s">
        <v>1061</v>
      </c>
      <c r="E1446" s="62">
        <v>1</v>
      </c>
      <c r="F1446" s="103">
        <v>4430</v>
      </c>
      <c r="G1446" s="15">
        <f t="shared" si="46"/>
        <v>2215</v>
      </c>
      <c r="H1446" s="15">
        <f t="shared" si="47"/>
        <v>2215</v>
      </c>
    </row>
    <row r="1447" spans="1:8" s="8" customFormat="1" ht="30.75" customHeight="1" x14ac:dyDescent="0.25">
      <c r="A1447" s="96" t="s">
        <v>156</v>
      </c>
      <c r="B1447" s="41">
        <v>11271009</v>
      </c>
      <c r="C1447" s="81" t="s">
        <v>2968</v>
      </c>
      <c r="D1447" s="12" t="s">
        <v>1061</v>
      </c>
      <c r="E1447" s="62">
        <v>1</v>
      </c>
      <c r="F1447" s="103">
        <v>4742</v>
      </c>
      <c r="G1447" s="15">
        <f t="shared" si="46"/>
        <v>2371</v>
      </c>
      <c r="H1447" s="15">
        <f t="shared" si="47"/>
        <v>2371</v>
      </c>
    </row>
    <row r="1448" spans="1:8" s="8" customFormat="1" ht="34.5" customHeight="1" x14ac:dyDescent="0.25">
      <c r="A1448" s="96" t="s">
        <v>157</v>
      </c>
      <c r="B1448" s="41">
        <v>11271010</v>
      </c>
      <c r="C1448" s="81" t="s">
        <v>2969</v>
      </c>
      <c r="D1448" s="12" t="s">
        <v>1156</v>
      </c>
      <c r="E1448" s="62">
        <v>1</v>
      </c>
      <c r="F1448" s="103">
        <v>4742</v>
      </c>
      <c r="G1448" s="15">
        <f t="shared" si="46"/>
        <v>2371</v>
      </c>
      <c r="H1448" s="15">
        <f t="shared" si="47"/>
        <v>2371</v>
      </c>
    </row>
    <row r="1449" spans="1:8" s="8" customFormat="1" ht="18.75" customHeight="1" x14ac:dyDescent="0.25">
      <c r="A1449" s="96" t="s">
        <v>158</v>
      </c>
      <c r="B1449" s="41">
        <v>1127964</v>
      </c>
      <c r="C1449" s="107" t="s">
        <v>2970</v>
      </c>
      <c r="D1449" s="12" t="s">
        <v>1156</v>
      </c>
      <c r="E1449" s="62">
        <v>1</v>
      </c>
      <c r="F1449" s="103">
        <v>4570</v>
      </c>
      <c r="G1449" s="15">
        <f t="shared" si="46"/>
        <v>2285</v>
      </c>
      <c r="H1449" s="15">
        <f t="shared" si="47"/>
        <v>2285</v>
      </c>
    </row>
    <row r="1450" spans="1:8" s="8" customFormat="1" ht="22.5" customHeight="1" x14ac:dyDescent="0.25">
      <c r="A1450" s="96" t="s">
        <v>160</v>
      </c>
      <c r="B1450" s="41">
        <v>1127965</v>
      </c>
      <c r="C1450" s="107" t="s">
        <v>2970</v>
      </c>
      <c r="D1450" s="12" t="s">
        <v>1061</v>
      </c>
      <c r="E1450" s="62">
        <v>1</v>
      </c>
      <c r="F1450" s="103">
        <v>4570</v>
      </c>
      <c r="G1450" s="15">
        <f t="shared" si="46"/>
        <v>2285</v>
      </c>
      <c r="H1450" s="15">
        <f t="shared" si="47"/>
        <v>2285</v>
      </c>
    </row>
    <row r="1451" spans="1:8" s="8" customFormat="1" ht="29.25" customHeight="1" x14ac:dyDescent="0.25">
      <c r="A1451" s="96" t="s">
        <v>161</v>
      </c>
      <c r="B1451" s="41">
        <v>1127978</v>
      </c>
      <c r="C1451" s="107" t="s">
        <v>2971</v>
      </c>
      <c r="D1451" s="12" t="s">
        <v>1156</v>
      </c>
      <c r="E1451" s="62">
        <v>1</v>
      </c>
      <c r="F1451" s="103">
        <v>3949</v>
      </c>
      <c r="G1451" s="15">
        <f t="shared" si="46"/>
        <v>1974.5</v>
      </c>
      <c r="H1451" s="15">
        <f t="shared" si="47"/>
        <v>1974.5</v>
      </c>
    </row>
    <row r="1452" spans="1:8" s="8" customFormat="1" ht="15.75" customHeight="1" x14ac:dyDescent="0.25">
      <c r="A1452" s="96" t="s">
        <v>162</v>
      </c>
      <c r="B1452" s="41">
        <v>1126973</v>
      </c>
      <c r="C1452" s="107" t="s">
        <v>2972</v>
      </c>
      <c r="D1452" s="12" t="s">
        <v>1156</v>
      </c>
      <c r="E1452" s="62">
        <v>2</v>
      </c>
      <c r="F1452" s="103">
        <v>140</v>
      </c>
      <c r="G1452" s="15">
        <f t="shared" si="46"/>
        <v>70</v>
      </c>
      <c r="H1452" s="15">
        <f t="shared" si="47"/>
        <v>70</v>
      </c>
    </row>
    <row r="1453" spans="1:8" s="8" customFormat="1" ht="15.75" customHeight="1" x14ac:dyDescent="0.25">
      <c r="A1453" s="96" t="s">
        <v>163</v>
      </c>
      <c r="B1453" s="41">
        <v>1126974</v>
      </c>
      <c r="C1453" s="107" t="s">
        <v>2972</v>
      </c>
      <c r="D1453" s="12" t="s">
        <v>1156</v>
      </c>
      <c r="E1453" s="62">
        <v>2</v>
      </c>
      <c r="F1453" s="103">
        <v>140</v>
      </c>
      <c r="G1453" s="15">
        <f t="shared" si="46"/>
        <v>70</v>
      </c>
      <c r="H1453" s="15">
        <f t="shared" si="47"/>
        <v>70</v>
      </c>
    </row>
    <row r="1454" spans="1:8" s="8" customFormat="1" ht="20.25" customHeight="1" x14ac:dyDescent="0.25">
      <c r="A1454" s="96" t="s">
        <v>164</v>
      </c>
      <c r="B1454" s="41">
        <v>1126447</v>
      </c>
      <c r="C1454" s="107" t="s">
        <v>2973</v>
      </c>
      <c r="D1454" s="12" t="s">
        <v>1061</v>
      </c>
      <c r="E1454" s="62">
        <v>1</v>
      </c>
      <c r="F1454" s="103">
        <v>40</v>
      </c>
      <c r="G1454" s="15">
        <f t="shared" ref="G1454:G1517" si="48">F1454/2</f>
        <v>20</v>
      </c>
      <c r="H1454" s="15">
        <f t="shared" si="47"/>
        <v>20</v>
      </c>
    </row>
    <row r="1455" spans="1:8" s="8" customFormat="1" ht="15.75" customHeight="1" x14ac:dyDescent="0.25">
      <c r="A1455" s="96" t="s">
        <v>165</v>
      </c>
      <c r="B1455" s="41">
        <v>1126270</v>
      </c>
      <c r="C1455" s="110" t="s">
        <v>2529</v>
      </c>
      <c r="D1455" s="12" t="s">
        <v>1156</v>
      </c>
      <c r="E1455" s="62">
        <v>1</v>
      </c>
      <c r="F1455" s="103">
        <v>142</v>
      </c>
      <c r="G1455" s="15">
        <f t="shared" si="48"/>
        <v>71</v>
      </c>
      <c r="H1455" s="15">
        <f t="shared" ref="H1455:H1518" si="49">F1455-G1455</f>
        <v>71</v>
      </c>
    </row>
    <row r="1456" spans="1:8" s="8" customFormat="1" ht="27" customHeight="1" x14ac:dyDescent="0.25">
      <c r="A1456" s="96" t="s">
        <v>166</v>
      </c>
      <c r="B1456" s="41">
        <v>1126271</v>
      </c>
      <c r="C1456" s="110" t="s">
        <v>2529</v>
      </c>
      <c r="D1456" s="12" t="s">
        <v>1156</v>
      </c>
      <c r="E1456" s="62">
        <v>1</v>
      </c>
      <c r="F1456" s="103">
        <v>142</v>
      </c>
      <c r="G1456" s="15">
        <f t="shared" si="48"/>
        <v>71</v>
      </c>
      <c r="H1456" s="15">
        <f t="shared" si="49"/>
        <v>71</v>
      </c>
    </row>
    <row r="1457" spans="1:8" s="8" customFormat="1" ht="15.75" customHeight="1" x14ac:dyDescent="0.25">
      <c r="A1457" s="96" t="s">
        <v>167</v>
      </c>
      <c r="B1457" s="41">
        <v>1126272</v>
      </c>
      <c r="C1457" s="110" t="s">
        <v>2529</v>
      </c>
      <c r="D1457" s="12" t="s">
        <v>1061</v>
      </c>
      <c r="E1457" s="62">
        <v>1</v>
      </c>
      <c r="F1457" s="103">
        <v>142</v>
      </c>
      <c r="G1457" s="15">
        <f t="shared" si="48"/>
        <v>71</v>
      </c>
      <c r="H1457" s="15">
        <f t="shared" si="49"/>
        <v>71</v>
      </c>
    </row>
    <row r="1458" spans="1:8" s="8" customFormat="1" ht="16.5" customHeight="1" x14ac:dyDescent="0.25">
      <c r="A1458" s="96" t="s">
        <v>168</v>
      </c>
      <c r="B1458" s="41">
        <v>1126459</v>
      </c>
      <c r="C1458" s="110" t="s">
        <v>2529</v>
      </c>
      <c r="D1458" s="12" t="s">
        <v>1156</v>
      </c>
      <c r="E1458" s="62">
        <v>2</v>
      </c>
      <c r="F1458" s="103">
        <v>75</v>
      </c>
      <c r="G1458" s="15">
        <f t="shared" si="48"/>
        <v>37.5</v>
      </c>
      <c r="H1458" s="15">
        <f t="shared" si="49"/>
        <v>37.5</v>
      </c>
    </row>
    <row r="1459" spans="1:8" s="8" customFormat="1" ht="15.75" customHeight="1" x14ac:dyDescent="0.25">
      <c r="A1459" s="96" t="s">
        <v>169</v>
      </c>
      <c r="B1459" s="41">
        <v>1126192</v>
      </c>
      <c r="C1459" s="107" t="s">
        <v>2645</v>
      </c>
      <c r="D1459" s="12" t="s">
        <v>1156</v>
      </c>
      <c r="E1459" s="62">
        <v>1</v>
      </c>
      <c r="F1459" s="103">
        <v>35</v>
      </c>
      <c r="G1459" s="15">
        <f t="shared" si="48"/>
        <v>17.5</v>
      </c>
      <c r="H1459" s="15">
        <f t="shared" si="49"/>
        <v>17.5</v>
      </c>
    </row>
    <row r="1460" spans="1:8" s="8" customFormat="1" ht="21" customHeight="1" x14ac:dyDescent="0.25">
      <c r="A1460" s="96" t="s">
        <v>170</v>
      </c>
      <c r="B1460" s="41">
        <v>1126910</v>
      </c>
      <c r="C1460" s="107" t="s">
        <v>2974</v>
      </c>
      <c r="D1460" s="12" t="s">
        <v>1156</v>
      </c>
      <c r="E1460" s="62">
        <v>4</v>
      </c>
      <c r="F1460" s="103">
        <v>180</v>
      </c>
      <c r="G1460" s="15">
        <f t="shared" si="48"/>
        <v>90</v>
      </c>
      <c r="H1460" s="15">
        <f t="shared" si="49"/>
        <v>90</v>
      </c>
    </row>
    <row r="1461" spans="1:8" s="8" customFormat="1" ht="17.25" customHeight="1" x14ac:dyDescent="0.25">
      <c r="A1461" s="96" t="s">
        <v>171</v>
      </c>
      <c r="B1461" s="41">
        <v>1126563</v>
      </c>
      <c r="C1461" s="107" t="s">
        <v>2974</v>
      </c>
      <c r="D1461" s="12" t="s">
        <v>1156</v>
      </c>
      <c r="E1461" s="62">
        <v>1</v>
      </c>
      <c r="F1461" s="103">
        <v>45</v>
      </c>
      <c r="G1461" s="15">
        <f t="shared" si="48"/>
        <v>22.5</v>
      </c>
      <c r="H1461" s="15">
        <f t="shared" si="49"/>
        <v>22.5</v>
      </c>
    </row>
    <row r="1462" spans="1:8" s="8" customFormat="1" ht="15.75" customHeight="1" x14ac:dyDescent="0.25">
      <c r="A1462" s="96" t="s">
        <v>172</v>
      </c>
      <c r="B1462" s="41">
        <v>1124923</v>
      </c>
      <c r="C1462" s="107" t="s">
        <v>2975</v>
      </c>
      <c r="D1462" s="12" t="s">
        <v>1061</v>
      </c>
      <c r="E1462" s="62">
        <v>1</v>
      </c>
      <c r="F1462" s="103">
        <v>562.74</v>
      </c>
      <c r="G1462" s="15">
        <f t="shared" si="48"/>
        <v>281.37</v>
      </c>
      <c r="H1462" s="15">
        <f t="shared" si="49"/>
        <v>281.37</v>
      </c>
    </row>
    <row r="1463" spans="1:8" s="8" customFormat="1" ht="15" customHeight="1" x14ac:dyDescent="0.25">
      <c r="A1463" s="96" t="s">
        <v>173</v>
      </c>
      <c r="B1463" s="41">
        <v>1126566</v>
      </c>
      <c r="C1463" s="107" t="s">
        <v>2050</v>
      </c>
      <c r="D1463" s="12" t="s">
        <v>1156</v>
      </c>
      <c r="E1463" s="62">
        <v>1</v>
      </c>
      <c r="F1463" s="103">
        <v>25</v>
      </c>
      <c r="G1463" s="15">
        <f t="shared" si="48"/>
        <v>12.5</v>
      </c>
      <c r="H1463" s="15">
        <f t="shared" si="49"/>
        <v>12.5</v>
      </c>
    </row>
    <row r="1464" spans="1:8" s="8" customFormat="1" ht="15.75" customHeight="1" x14ac:dyDescent="0.25">
      <c r="A1464" s="96" t="s">
        <v>174</v>
      </c>
      <c r="B1464" s="41">
        <v>1126234</v>
      </c>
      <c r="C1464" s="107" t="s">
        <v>2050</v>
      </c>
      <c r="D1464" s="12" t="s">
        <v>1156</v>
      </c>
      <c r="E1464" s="62">
        <v>1</v>
      </c>
      <c r="F1464" s="103">
        <v>25</v>
      </c>
      <c r="G1464" s="15">
        <f t="shared" si="48"/>
        <v>12.5</v>
      </c>
      <c r="H1464" s="15">
        <f t="shared" si="49"/>
        <v>12.5</v>
      </c>
    </row>
    <row r="1465" spans="1:8" s="8" customFormat="1" ht="15.75" customHeight="1" x14ac:dyDescent="0.25">
      <c r="A1465" s="96" t="s">
        <v>175</v>
      </c>
      <c r="B1465" s="41">
        <v>1126566</v>
      </c>
      <c r="C1465" s="107" t="s">
        <v>2246</v>
      </c>
      <c r="D1465" s="12" t="s">
        <v>1061</v>
      </c>
      <c r="E1465" s="62">
        <v>2</v>
      </c>
      <c r="F1465" s="103">
        <v>960</v>
      </c>
      <c r="G1465" s="15">
        <f t="shared" si="48"/>
        <v>480</v>
      </c>
      <c r="H1465" s="15">
        <f t="shared" si="49"/>
        <v>480</v>
      </c>
    </row>
    <row r="1466" spans="1:8" s="8" customFormat="1" ht="14.25" customHeight="1" x14ac:dyDescent="0.25">
      <c r="A1466" s="96" t="s">
        <v>176</v>
      </c>
      <c r="B1466" s="41">
        <v>1126456</v>
      </c>
      <c r="C1466" s="107" t="s">
        <v>2049</v>
      </c>
      <c r="D1466" s="12" t="s">
        <v>1156</v>
      </c>
      <c r="E1466" s="62">
        <v>2</v>
      </c>
      <c r="F1466" s="103">
        <v>60</v>
      </c>
      <c r="G1466" s="15">
        <f t="shared" si="48"/>
        <v>30</v>
      </c>
      <c r="H1466" s="15">
        <f t="shared" si="49"/>
        <v>30</v>
      </c>
    </row>
    <row r="1467" spans="1:8" s="8" customFormat="1" ht="18" customHeight="1" x14ac:dyDescent="0.25">
      <c r="A1467" s="96" t="s">
        <v>177</v>
      </c>
      <c r="B1467" s="41">
        <v>1126319</v>
      </c>
      <c r="C1467" s="107" t="s">
        <v>2646</v>
      </c>
      <c r="D1467" s="12" t="s">
        <v>1156</v>
      </c>
      <c r="E1467" s="62">
        <v>1</v>
      </c>
      <c r="F1467" s="103">
        <v>141</v>
      </c>
      <c r="G1467" s="15">
        <f t="shared" si="48"/>
        <v>70.5</v>
      </c>
      <c r="H1467" s="15">
        <f t="shared" si="49"/>
        <v>70.5</v>
      </c>
    </row>
    <row r="1468" spans="1:8" s="8" customFormat="1" ht="15.75" customHeight="1" x14ac:dyDescent="0.25">
      <c r="A1468" s="96" t="s">
        <v>178</v>
      </c>
      <c r="B1468" s="41">
        <v>1126378</v>
      </c>
      <c r="C1468" s="67" t="s">
        <v>2976</v>
      </c>
      <c r="D1468" s="12" t="s">
        <v>1156</v>
      </c>
      <c r="E1468" s="62">
        <v>1</v>
      </c>
      <c r="F1468" s="103">
        <v>141</v>
      </c>
      <c r="G1468" s="15">
        <f t="shared" si="48"/>
        <v>70.5</v>
      </c>
      <c r="H1468" s="15">
        <f t="shared" si="49"/>
        <v>70.5</v>
      </c>
    </row>
    <row r="1469" spans="1:8" s="8" customFormat="1" ht="15.75" customHeight="1" x14ac:dyDescent="0.25">
      <c r="A1469" s="96" t="s">
        <v>179</v>
      </c>
      <c r="B1469" s="41">
        <v>1126379</v>
      </c>
      <c r="C1469" s="67" t="s">
        <v>2976</v>
      </c>
      <c r="D1469" s="12" t="s">
        <v>1156</v>
      </c>
      <c r="E1469" s="62">
        <v>1</v>
      </c>
      <c r="F1469" s="103">
        <v>141</v>
      </c>
      <c r="G1469" s="15">
        <f t="shared" si="48"/>
        <v>70.5</v>
      </c>
      <c r="H1469" s="15">
        <f t="shared" si="49"/>
        <v>70.5</v>
      </c>
    </row>
    <row r="1470" spans="1:8" s="8" customFormat="1" ht="14.25" customHeight="1" x14ac:dyDescent="0.25">
      <c r="A1470" s="96" t="s">
        <v>180</v>
      </c>
      <c r="B1470" s="41">
        <v>1126224</v>
      </c>
      <c r="C1470" s="107" t="s">
        <v>2709</v>
      </c>
      <c r="D1470" s="12" t="s">
        <v>1156</v>
      </c>
      <c r="E1470" s="62">
        <v>1</v>
      </c>
      <c r="F1470" s="103">
        <v>228</v>
      </c>
      <c r="G1470" s="15">
        <f t="shared" si="48"/>
        <v>114</v>
      </c>
      <c r="H1470" s="15">
        <f t="shared" si="49"/>
        <v>114</v>
      </c>
    </row>
    <row r="1471" spans="1:8" s="85" customFormat="1" ht="15" customHeight="1" x14ac:dyDescent="0.25">
      <c r="A1471" s="145" t="s">
        <v>181</v>
      </c>
      <c r="B1471" s="55">
        <v>1124872</v>
      </c>
      <c r="C1471" s="81" t="s">
        <v>2709</v>
      </c>
      <c r="D1471" s="95" t="s">
        <v>1156</v>
      </c>
      <c r="E1471" s="119">
        <v>1</v>
      </c>
      <c r="F1471" s="120">
        <v>400</v>
      </c>
      <c r="G1471" s="82">
        <f t="shared" si="48"/>
        <v>200</v>
      </c>
      <c r="H1471" s="82">
        <f t="shared" si="49"/>
        <v>200</v>
      </c>
    </row>
    <row r="1472" spans="1:8" s="8" customFormat="1" ht="14.25" customHeight="1" x14ac:dyDescent="0.25">
      <c r="A1472" s="96" t="s">
        <v>182</v>
      </c>
      <c r="B1472" s="41" t="s">
        <v>2682</v>
      </c>
      <c r="C1472" s="107" t="s">
        <v>2647</v>
      </c>
      <c r="D1472" s="12" t="s">
        <v>1156</v>
      </c>
      <c r="E1472" s="62">
        <v>1</v>
      </c>
      <c r="F1472" s="103">
        <v>177</v>
      </c>
      <c r="G1472" s="15">
        <f t="shared" si="48"/>
        <v>88.5</v>
      </c>
      <c r="H1472" s="15">
        <f t="shared" si="49"/>
        <v>88.5</v>
      </c>
    </row>
    <row r="1473" spans="1:8" s="8" customFormat="1" ht="15" customHeight="1" x14ac:dyDescent="0.25">
      <c r="A1473" s="96" t="s">
        <v>183</v>
      </c>
      <c r="B1473" s="41">
        <v>1126566</v>
      </c>
      <c r="C1473" s="153" t="s">
        <v>2648</v>
      </c>
      <c r="D1473" s="12" t="s">
        <v>1156</v>
      </c>
      <c r="E1473" s="62">
        <v>2</v>
      </c>
      <c r="F1473" s="103">
        <v>540</v>
      </c>
      <c r="G1473" s="15">
        <f t="shared" si="48"/>
        <v>270</v>
      </c>
      <c r="H1473" s="15">
        <f t="shared" si="49"/>
        <v>270</v>
      </c>
    </row>
    <row r="1474" spans="1:8" s="8" customFormat="1" ht="15" customHeight="1" x14ac:dyDescent="0.25">
      <c r="A1474" s="96" t="s">
        <v>184</v>
      </c>
      <c r="B1474" s="42">
        <v>1126566</v>
      </c>
      <c r="C1474" s="107" t="s">
        <v>2649</v>
      </c>
      <c r="D1474" s="12" t="s">
        <v>1156</v>
      </c>
      <c r="E1474" s="62">
        <v>2</v>
      </c>
      <c r="F1474" s="103">
        <v>566</v>
      </c>
      <c r="G1474" s="15">
        <f t="shared" si="48"/>
        <v>283</v>
      </c>
      <c r="H1474" s="15">
        <f t="shared" si="49"/>
        <v>283</v>
      </c>
    </row>
    <row r="1475" spans="1:8" s="8" customFormat="1" ht="16.5" customHeight="1" x14ac:dyDescent="0.25">
      <c r="A1475" s="96" t="s">
        <v>185</v>
      </c>
      <c r="B1475" s="41">
        <v>11269177</v>
      </c>
      <c r="C1475" s="107" t="s">
        <v>2977</v>
      </c>
      <c r="D1475" s="12" t="s">
        <v>1156</v>
      </c>
      <c r="E1475" s="62">
        <v>1</v>
      </c>
      <c r="F1475" s="103">
        <v>450</v>
      </c>
      <c r="G1475" s="15">
        <f t="shared" si="48"/>
        <v>225</v>
      </c>
      <c r="H1475" s="15">
        <f t="shared" si="49"/>
        <v>225</v>
      </c>
    </row>
    <row r="1476" spans="1:8" s="8" customFormat="1" ht="16.5" customHeight="1" x14ac:dyDescent="0.25">
      <c r="A1476" s="96" t="s">
        <v>186</v>
      </c>
      <c r="B1476" s="41">
        <v>1126261</v>
      </c>
      <c r="C1476" s="107" t="s">
        <v>2054</v>
      </c>
      <c r="D1476" s="12" t="s">
        <v>1156</v>
      </c>
      <c r="E1476" s="62">
        <v>1</v>
      </c>
      <c r="F1476" s="103">
        <v>40</v>
      </c>
      <c r="G1476" s="15">
        <f t="shared" si="48"/>
        <v>20</v>
      </c>
      <c r="H1476" s="15">
        <f t="shared" si="49"/>
        <v>20</v>
      </c>
    </row>
    <row r="1477" spans="1:8" s="8" customFormat="1" ht="15" customHeight="1" x14ac:dyDescent="0.25">
      <c r="A1477" s="96" t="s">
        <v>187</v>
      </c>
      <c r="B1477" s="41">
        <v>1126334</v>
      </c>
      <c r="C1477" s="110" t="s">
        <v>2978</v>
      </c>
      <c r="D1477" s="12" t="s">
        <v>1156</v>
      </c>
      <c r="E1477" s="62">
        <v>1</v>
      </c>
      <c r="F1477" s="103">
        <v>40</v>
      </c>
      <c r="G1477" s="15">
        <f t="shared" si="48"/>
        <v>20</v>
      </c>
      <c r="H1477" s="15">
        <f t="shared" si="49"/>
        <v>20</v>
      </c>
    </row>
    <row r="1478" spans="1:8" s="8" customFormat="1" ht="16.5" customHeight="1" x14ac:dyDescent="0.25">
      <c r="A1478" s="96" t="s">
        <v>188</v>
      </c>
      <c r="B1478" s="41">
        <v>1126335</v>
      </c>
      <c r="C1478" s="110" t="s">
        <v>2978</v>
      </c>
      <c r="D1478" s="12" t="s">
        <v>1156</v>
      </c>
      <c r="E1478" s="62">
        <v>1</v>
      </c>
      <c r="F1478" s="103">
        <v>40</v>
      </c>
      <c r="G1478" s="15">
        <f t="shared" si="48"/>
        <v>20</v>
      </c>
      <c r="H1478" s="15">
        <f t="shared" si="49"/>
        <v>20</v>
      </c>
    </row>
    <row r="1479" spans="1:8" s="8" customFormat="1" ht="15.75" customHeight="1" x14ac:dyDescent="0.25">
      <c r="A1479" s="96" t="s">
        <v>189</v>
      </c>
      <c r="B1479" s="42">
        <v>1124887</v>
      </c>
      <c r="C1479" s="104" t="s">
        <v>2979</v>
      </c>
      <c r="D1479" s="12" t="s">
        <v>1156</v>
      </c>
      <c r="E1479" s="62">
        <v>1</v>
      </c>
      <c r="F1479" s="103">
        <v>380</v>
      </c>
      <c r="G1479" s="15">
        <f t="shared" si="48"/>
        <v>190</v>
      </c>
      <c r="H1479" s="15">
        <f t="shared" si="49"/>
        <v>190</v>
      </c>
    </row>
    <row r="1480" spans="1:8" s="8" customFormat="1" ht="14.25" customHeight="1" x14ac:dyDescent="0.25">
      <c r="A1480" s="96" t="s">
        <v>190</v>
      </c>
      <c r="B1480" s="42">
        <v>112610024</v>
      </c>
      <c r="C1480" s="104" t="s">
        <v>2980</v>
      </c>
      <c r="D1480" s="12" t="s">
        <v>1156</v>
      </c>
      <c r="E1480" s="62">
        <v>1</v>
      </c>
      <c r="F1480" s="103">
        <v>2205</v>
      </c>
      <c r="G1480" s="15">
        <f t="shared" si="48"/>
        <v>1102.5</v>
      </c>
      <c r="H1480" s="15">
        <f t="shared" si="49"/>
        <v>1102.5</v>
      </c>
    </row>
    <row r="1481" spans="1:8" s="8" customFormat="1" ht="15" customHeight="1" x14ac:dyDescent="0.25">
      <c r="A1481" s="96" t="s">
        <v>191</v>
      </c>
      <c r="B1481" s="41">
        <v>1126258</v>
      </c>
      <c r="C1481" s="107" t="s">
        <v>2981</v>
      </c>
      <c r="D1481" s="12" t="s">
        <v>1156</v>
      </c>
      <c r="E1481" s="62">
        <v>1</v>
      </c>
      <c r="F1481" s="103">
        <v>55</v>
      </c>
      <c r="G1481" s="15">
        <f t="shared" si="48"/>
        <v>27.5</v>
      </c>
      <c r="H1481" s="15">
        <f t="shared" si="49"/>
        <v>27.5</v>
      </c>
    </row>
    <row r="1482" spans="1:8" s="8" customFormat="1" ht="15.75" customHeight="1" x14ac:dyDescent="0.25">
      <c r="A1482" s="96" t="s">
        <v>192</v>
      </c>
      <c r="B1482" s="41">
        <v>1126257</v>
      </c>
      <c r="C1482" s="107" t="s">
        <v>2981</v>
      </c>
      <c r="D1482" s="12" t="s">
        <v>1156</v>
      </c>
      <c r="E1482" s="62">
        <v>1</v>
      </c>
      <c r="F1482" s="103">
        <v>55</v>
      </c>
      <c r="G1482" s="15">
        <f t="shared" si="48"/>
        <v>27.5</v>
      </c>
      <c r="H1482" s="15">
        <f t="shared" si="49"/>
        <v>27.5</v>
      </c>
    </row>
    <row r="1483" spans="1:8" s="8" customFormat="1" ht="13.5" customHeight="1" x14ac:dyDescent="0.25">
      <c r="A1483" s="96" t="s">
        <v>193</v>
      </c>
      <c r="B1483" s="41">
        <v>1126256</v>
      </c>
      <c r="C1483" s="107" t="s">
        <v>2981</v>
      </c>
      <c r="D1483" s="12" t="s">
        <v>1156</v>
      </c>
      <c r="E1483" s="62">
        <v>1</v>
      </c>
      <c r="F1483" s="103">
        <v>55</v>
      </c>
      <c r="G1483" s="15">
        <f t="shared" si="48"/>
        <v>27.5</v>
      </c>
      <c r="H1483" s="15">
        <f t="shared" si="49"/>
        <v>27.5</v>
      </c>
    </row>
    <row r="1484" spans="1:8" s="8" customFormat="1" ht="15.75" customHeight="1" x14ac:dyDescent="0.25">
      <c r="A1484" s="96" t="s">
        <v>194</v>
      </c>
      <c r="B1484" s="41">
        <v>1126336</v>
      </c>
      <c r="C1484" s="107" t="s">
        <v>2981</v>
      </c>
      <c r="D1484" s="12" t="s">
        <v>1156</v>
      </c>
      <c r="E1484" s="62">
        <v>1</v>
      </c>
      <c r="F1484" s="103">
        <v>55</v>
      </c>
      <c r="G1484" s="15">
        <f t="shared" si="48"/>
        <v>27.5</v>
      </c>
      <c r="H1484" s="15">
        <f t="shared" si="49"/>
        <v>27.5</v>
      </c>
    </row>
    <row r="1485" spans="1:8" s="8" customFormat="1" ht="15.75" customHeight="1" x14ac:dyDescent="0.25">
      <c r="A1485" s="96" t="s">
        <v>195</v>
      </c>
      <c r="B1485" s="42">
        <v>1126337</v>
      </c>
      <c r="C1485" s="107" t="s">
        <v>2981</v>
      </c>
      <c r="D1485" s="12" t="s">
        <v>1156</v>
      </c>
      <c r="E1485" s="62">
        <v>1</v>
      </c>
      <c r="F1485" s="103">
        <v>55</v>
      </c>
      <c r="G1485" s="15">
        <f t="shared" si="48"/>
        <v>27.5</v>
      </c>
      <c r="H1485" s="15">
        <f t="shared" si="49"/>
        <v>27.5</v>
      </c>
    </row>
    <row r="1486" spans="1:8" s="8" customFormat="1" ht="15" customHeight="1" x14ac:dyDescent="0.25">
      <c r="A1486" s="96" t="s">
        <v>196</v>
      </c>
      <c r="B1486" s="41">
        <v>1126338</v>
      </c>
      <c r="C1486" s="107" t="s">
        <v>2981</v>
      </c>
      <c r="D1486" s="12" t="s">
        <v>1156</v>
      </c>
      <c r="E1486" s="62">
        <v>1</v>
      </c>
      <c r="F1486" s="103">
        <v>55</v>
      </c>
      <c r="G1486" s="15">
        <f t="shared" si="48"/>
        <v>27.5</v>
      </c>
      <c r="H1486" s="15">
        <f t="shared" si="49"/>
        <v>27.5</v>
      </c>
    </row>
    <row r="1487" spans="1:8" s="8" customFormat="1" ht="15.75" customHeight="1" x14ac:dyDescent="0.25">
      <c r="A1487" s="96" t="s">
        <v>197</v>
      </c>
      <c r="B1487" s="41">
        <v>1126339</v>
      </c>
      <c r="C1487" s="107" t="s">
        <v>2981</v>
      </c>
      <c r="D1487" s="12" t="s">
        <v>1061</v>
      </c>
      <c r="E1487" s="62">
        <v>1</v>
      </c>
      <c r="F1487" s="103">
        <v>55</v>
      </c>
      <c r="G1487" s="15">
        <f t="shared" si="48"/>
        <v>27.5</v>
      </c>
      <c r="H1487" s="15">
        <f t="shared" si="49"/>
        <v>27.5</v>
      </c>
    </row>
    <row r="1488" spans="1:8" s="8" customFormat="1" ht="12.75" customHeight="1" x14ac:dyDescent="0.25">
      <c r="A1488" s="96" t="s">
        <v>198</v>
      </c>
      <c r="B1488" s="59">
        <v>1126340</v>
      </c>
      <c r="C1488" s="107" t="s">
        <v>2981</v>
      </c>
      <c r="D1488" s="12" t="s">
        <v>1061</v>
      </c>
      <c r="E1488" s="62">
        <v>1</v>
      </c>
      <c r="F1488" s="103">
        <v>55</v>
      </c>
      <c r="G1488" s="15">
        <f t="shared" si="48"/>
        <v>27.5</v>
      </c>
      <c r="H1488" s="15">
        <f t="shared" si="49"/>
        <v>27.5</v>
      </c>
    </row>
    <row r="1489" spans="1:8" s="8" customFormat="1" ht="15.75" customHeight="1" x14ac:dyDescent="0.25">
      <c r="A1489" s="96" t="s">
        <v>199</v>
      </c>
      <c r="B1489" s="41">
        <v>1126341</v>
      </c>
      <c r="C1489" s="107" t="s">
        <v>2981</v>
      </c>
      <c r="D1489" s="12" t="s">
        <v>1156</v>
      </c>
      <c r="E1489" s="62">
        <v>1</v>
      </c>
      <c r="F1489" s="103">
        <v>55</v>
      </c>
      <c r="G1489" s="15">
        <f t="shared" si="48"/>
        <v>27.5</v>
      </c>
      <c r="H1489" s="15">
        <f t="shared" si="49"/>
        <v>27.5</v>
      </c>
    </row>
    <row r="1490" spans="1:8" s="8" customFormat="1" ht="13.5" customHeight="1" x14ac:dyDescent="0.25">
      <c r="A1490" s="96" t="s">
        <v>200</v>
      </c>
      <c r="B1490" s="41">
        <v>1126342</v>
      </c>
      <c r="C1490" s="107" t="s">
        <v>2981</v>
      </c>
      <c r="D1490" s="12" t="s">
        <v>1156</v>
      </c>
      <c r="E1490" s="62">
        <v>1</v>
      </c>
      <c r="F1490" s="103">
        <v>55</v>
      </c>
      <c r="G1490" s="15">
        <f t="shared" si="48"/>
        <v>27.5</v>
      </c>
      <c r="H1490" s="15">
        <f t="shared" si="49"/>
        <v>27.5</v>
      </c>
    </row>
    <row r="1491" spans="1:8" s="8" customFormat="1" ht="14.25" customHeight="1" x14ac:dyDescent="0.25">
      <c r="A1491" s="96" t="s">
        <v>201</v>
      </c>
      <c r="B1491" s="41">
        <v>1126344</v>
      </c>
      <c r="C1491" s="107" t="s">
        <v>2981</v>
      </c>
      <c r="D1491" s="12" t="s">
        <v>1156</v>
      </c>
      <c r="E1491" s="62">
        <v>1</v>
      </c>
      <c r="F1491" s="103">
        <v>55</v>
      </c>
      <c r="G1491" s="15">
        <f t="shared" si="48"/>
        <v>27.5</v>
      </c>
      <c r="H1491" s="15">
        <f t="shared" si="49"/>
        <v>27.5</v>
      </c>
    </row>
    <row r="1492" spans="1:8" s="8" customFormat="1" ht="17.25" customHeight="1" x14ac:dyDescent="0.25">
      <c r="A1492" s="96" t="s">
        <v>202</v>
      </c>
      <c r="B1492" s="45">
        <v>1126345</v>
      </c>
      <c r="C1492" s="107" t="s">
        <v>2981</v>
      </c>
      <c r="D1492" s="12" t="s">
        <v>1061</v>
      </c>
      <c r="E1492" s="62">
        <v>1</v>
      </c>
      <c r="F1492" s="103">
        <v>55</v>
      </c>
      <c r="G1492" s="15">
        <f t="shared" si="48"/>
        <v>27.5</v>
      </c>
      <c r="H1492" s="15">
        <f t="shared" si="49"/>
        <v>27.5</v>
      </c>
    </row>
    <row r="1493" spans="1:8" s="8" customFormat="1" ht="15" customHeight="1" x14ac:dyDescent="0.25">
      <c r="A1493" s="96" t="s">
        <v>203</v>
      </c>
      <c r="B1493" s="41">
        <v>1126343</v>
      </c>
      <c r="C1493" s="107" t="s">
        <v>2981</v>
      </c>
      <c r="D1493" s="12" t="s">
        <v>1156</v>
      </c>
      <c r="E1493" s="62">
        <v>1</v>
      </c>
      <c r="F1493" s="103">
        <v>55</v>
      </c>
      <c r="G1493" s="15">
        <f t="shared" si="48"/>
        <v>27.5</v>
      </c>
      <c r="H1493" s="15">
        <f t="shared" si="49"/>
        <v>27.5</v>
      </c>
    </row>
    <row r="1494" spans="1:8" s="8" customFormat="1" ht="18" customHeight="1" x14ac:dyDescent="0.25">
      <c r="A1494" s="96" t="s">
        <v>204</v>
      </c>
      <c r="B1494" s="41">
        <v>1126574</v>
      </c>
      <c r="C1494" s="107" t="s">
        <v>2052</v>
      </c>
      <c r="D1494" s="12" t="s">
        <v>1156</v>
      </c>
      <c r="E1494" s="62">
        <v>10</v>
      </c>
      <c r="F1494" s="103">
        <v>250</v>
      </c>
      <c r="G1494" s="15">
        <f t="shared" si="48"/>
        <v>125</v>
      </c>
      <c r="H1494" s="15">
        <f t="shared" si="49"/>
        <v>125</v>
      </c>
    </row>
    <row r="1495" spans="1:8" s="8" customFormat="1" ht="16.5" customHeight="1" x14ac:dyDescent="0.25">
      <c r="A1495" s="96" t="s">
        <v>205</v>
      </c>
      <c r="B1495" s="51">
        <v>112610031</v>
      </c>
      <c r="C1495" s="101" t="s">
        <v>2096</v>
      </c>
      <c r="D1495" s="12" t="s">
        <v>1061</v>
      </c>
      <c r="E1495" s="62">
        <v>1</v>
      </c>
      <c r="F1495" s="103">
        <v>200</v>
      </c>
      <c r="G1495" s="15">
        <f t="shared" si="48"/>
        <v>100</v>
      </c>
      <c r="H1495" s="15">
        <f t="shared" si="49"/>
        <v>100</v>
      </c>
    </row>
    <row r="1496" spans="1:8" s="8" customFormat="1" ht="15.75" customHeight="1" x14ac:dyDescent="0.25">
      <c r="A1496" s="96" t="s">
        <v>206</v>
      </c>
      <c r="B1496" s="53">
        <v>112610032</v>
      </c>
      <c r="C1496" s="117" t="s">
        <v>2179</v>
      </c>
      <c r="D1496" s="12" t="s">
        <v>1156</v>
      </c>
      <c r="E1496" s="62">
        <v>1</v>
      </c>
      <c r="F1496" s="103">
        <v>200</v>
      </c>
      <c r="G1496" s="15">
        <f t="shared" si="48"/>
        <v>100</v>
      </c>
      <c r="H1496" s="15">
        <f t="shared" si="49"/>
        <v>100</v>
      </c>
    </row>
    <row r="1497" spans="1:8" s="8" customFormat="1" ht="16.5" customHeight="1" x14ac:dyDescent="0.25">
      <c r="A1497" s="96" t="s">
        <v>207</v>
      </c>
      <c r="B1497" s="41">
        <v>1126714</v>
      </c>
      <c r="C1497" s="107" t="s">
        <v>2650</v>
      </c>
      <c r="D1497" s="12" t="s">
        <v>1061</v>
      </c>
      <c r="E1497" s="62">
        <v>6</v>
      </c>
      <c r="F1497" s="103">
        <v>36</v>
      </c>
      <c r="G1497" s="15">
        <f t="shared" si="48"/>
        <v>18</v>
      </c>
      <c r="H1497" s="15">
        <f t="shared" si="49"/>
        <v>18</v>
      </c>
    </row>
    <row r="1498" spans="1:8" s="8" customFormat="1" ht="12" customHeight="1" x14ac:dyDescent="0.25">
      <c r="A1498" s="96" t="s">
        <v>208</v>
      </c>
      <c r="B1498" s="45">
        <v>1126253</v>
      </c>
      <c r="C1498" s="153" t="s">
        <v>2650</v>
      </c>
      <c r="D1498" s="12" t="s">
        <v>1156</v>
      </c>
      <c r="E1498" s="62">
        <v>2</v>
      </c>
      <c r="F1498" s="103">
        <v>12</v>
      </c>
      <c r="G1498" s="15">
        <f t="shared" si="48"/>
        <v>6</v>
      </c>
      <c r="H1498" s="15">
        <f t="shared" si="49"/>
        <v>6</v>
      </c>
    </row>
    <row r="1499" spans="1:8" s="8" customFormat="1" ht="15.75" customHeight="1" x14ac:dyDescent="0.25">
      <c r="A1499" s="96" t="s">
        <v>209</v>
      </c>
      <c r="B1499" s="45">
        <v>1126707</v>
      </c>
      <c r="C1499" s="153" t="s">
        <v>2047</v>
      </c>
      <c r="D1499" s="12" t="s">
        <v>1156</v>
      </c>
      <c r="E1499" s="62">
        <v>2</v>
      </c>
      <c r="F1499" s="103">
        <v>10</v>
      </c>
      <c r="G1499" s="15">
        <f t="shared" si="48"/>
        <v>5</v>
      </c>
      <c r="H1499" s="15">
        <f t="shared" si="49"/>
        <v>5</v>
      </c>
    </row>
    <row r="1500" spans="1:8" s="8" customFormat="1" ht="13.5" customHeight="1" x14ac:dyDescent="0.25">
      <c r="A1500" s="96" t="s">
        <v>210</v>
      </c>
      <c r="B1500" s="41">
        <v>1126195</v>
      </c>
      <c r="C1500" s="153" t="s">
        <v>2047</v>
      </c>
      <c r="D1500" s="12" t="s">
        <v>1156</v>
      </c>
      <c r="E1500" s="62">
        <v>1</v>
      </c>
      <c r="F1500" s="103">
        <v>5</v>
      </c>
      <c r="G1500" s="15">
        <f t="shared" si="48"/>
        <v>2.5</v>
      </c>
      <c r="H1500" s="15">
        <f t="shared" si="49"/>
        <v>2.5</v>
      </c>
    </row>
    <row r="1501" spans="1:8" s="8" customFormat="1" ht="15" customHeight="1" x14ac:dyDescent="0.25">
      <c r="A1501" s="96" t="s">
        <v>211</v>
      </c>
      <c r="B1501" s="59">
        <v>1124885</v>
      </c>
      <c r="C1501" s="153" t="s">
        <v>2047</v>
      </c>
      <c r="D1501" s="12" t="s">
        <v>1156</v>
      </c>
      <c r="E1501" s="112">
        <v>11</v>
      </c>
      <c r="F1501" s="100">
        <v>825</v>
      </c>
      <c r="G1501" s="15">
        <f t="shared" si="48"/>
        <v>412.5</v>
      </c>
      <c r="H1501" s="15">
        <f t="shared" si="49"/>
        <v>412.5</v>
      </c>
    </row>
    <row r="1502" spans="1:8" s="8" customFormat="1" ht="16.5" customHeight="1" x14ac:dyDescent="0.25">
      <c r="A1502" s="96" t="s">
        <v>212</v>
      </c>
      <c r="B1502" s="45">
        <v>1124879</v>
      </c>
      <c r="C1502" s="153" t="s">
        <v>2982</v>
      </c>
      <c r="D1502" s="12" t="s">
        <v>1156</v>
      </c>
      <c r="E1502" s="62">
        <v>3</v>
      </c>
      <c r="F1502" s="103">
        <v>295</v>
      </c>
      <c r="G1502" s="15">
        <f t="shared" si="48"/>
        <v>147.5</v>
      </c>
      <c r="H1502" s="15">
        <f t="shared" si="49"/>
        <v>147.5</v>
      </c>
    </row>
    <row r="1503" spans="1:8" s="8" customFormat="1" ht="16.5" customHeight="1" x14ac:dyDescent="0.25">
      <c r="A1503" s="96" t="s">
        <v>213</v>
      </c>
      <c r="B1503" s="41">
        <v>1126114</v>
      </c>
      <c r="C1503" s="107" t="s">
        <v>2043</v>
      </c>
      <c r="D1503" s="12" t="s">
        <v>1156</v>
      </c>
      <c r="E1503" s="62">
        <v>1</v>
      </c>
      <c r="F1503" s="103">
        <v>25</v>
      </c>
      <c r="G1503" s="15">
        <f t="shared" si="48"/>
        <v>12.5</v>
      </c>
      <c r="H1503" s="15">
        <f t="shared" si="49"/>
        <v>12.5</v>
      </c>
    </row>
    <row r="1504" spans="1:8" s="8" customFormat="1" ht="15.75" customHeight="1" x14ac:dyDescent="0.25">
      <c r="A1504" s="96" t="s">
        <v>214</v>
      </c>
      <c r="B1504" s="42">
        <v>1126690</v>
      </c>
      <c r="C1504" s="104" t="s">
        <v>2558</v>
      </c>
      <c r="D1504" s="12" t="s">
        <v>1156</v>
      </c>
      <c r="E1504" s="62">
        <v>3</v>
      </c>
      <c r="F1504" s="103">
        <v>75</v>
      </c>
      <c r="G1504" s="15">
        <f t="shared" si="48"/>
        <v>37.5</v>
      </c>
      <c r="H1504" s="15">
        <f t="shared" si="49"/>
        <v>37.5</v>
      </c>
    </row>
    <row r="1505" spans="1:8" s="8" customFormat="1" ht="16.5" customHeight="1" x14ac:dyDescent="0.25">
      <c r="A1505" s="96" t="s">
        <v>215</v>
      </c>
      <c r="B1505" s="42">
        <v>1126691</v>
      </c>
      <c r="C1505" s="104" t="s">
        <v>2651</v>
      </c>
      <c r="D1505" s="12" t="s">
        <v>1156</v>
      </c>
      <c r="E1505" s="62">
        <v>9</v>
      </c>
      <c r="F1505" s="103">
        <v>186</v>
      </c>
      <c r="G1505" s="15">
        <f t="shared" si="48"/>
        <v>93</v>
      </c>
      <c r="H1505" s="15">
        <f t="shared" si="49"/>
        <v>93</v>
      </c>
    </row>
    <row r="1506" spans="1:8" s="8" customFormat="1" ht="15" customHeight="1" x14ac:dyDescent="0.25">
      <c r="A1506" s="96" t="s">
        <v>216</v>
      </c>
      <c r="B1506" s="42">
        <v>1126573</v>
      </c>
      <c r="C1506" s="104" t="s">
        <v>2304</v>
      </c>
      <c r="D1506" s="12" t="s">
        <v>1156</v>
      </c>
      <c r="E1506" s="62">
        <v>11</v>
      </c>
      <c r="F1506" s="103">
        <v>186.36</v>
      </c>
      <c r="G1506" s="15">
        <f t="shared" si="48"/>
        <v>93.18</v>
      </c>
      <c r="H1506" s="15">
        <f t="shared" si="49"/>
        <v>93.18</v>
      </c>
    </row>
    <row r="1507" spans="1:8" s="8" customFormat="1" ht="16.5" customHeight="1" x14ac:dyDescent="0.25">
      <c r="A1507" s="96" t="s">
        <v>217</v>
      </c>
      <c r="B1507" s="41">
        <v>1126196</v>
      </c>
      <c r="C1507" s="107" t="s">
        <v>2304</v>
      </c>
      <c r="D1507" s="12" t="s">
        <v>1156</v>
      </c>
      <c r="E1507" s="62">
        <v>1</v>
      </c>
      <c r="F1507" s="103">
        <v>15</v>
      </c>
      <c r="G1507" s="15">
        <f t="shared" si="48"/>
        <v>7.5</v>
      </c>
      <c r="H1507" s="15">
        <f t="shared" si="49"/>
        <v>7.5</v>
      </c>
    </row>
    <row r="1508" spans="1:8" s="8" customFormat="1" ht="16.5" customHeight="1" x14ac:dyDescent="0.25">
      <c r="A1508" s="96" t="s">
        <v>218</v>
      </c>
      <c r="B1508" s="41">
        <v>1124921</v>
      </c>
      <c r="C1508" s="107" t="s">
        <v>2983</v>
      </c>
      <c r="D1508" s="12" t="s">
        <v>1156</v>
      </c>
      <c r="E1508" s="62">
        <v>1</v>
      </c>
      <c r="F1508" s="103">
        <v>288.54000000000002</v>
      </c>
      <c r="G1508" s="15">
        <f t="shared" si="48"/>
        <v>144.27000000000001</v>
      </c>
      <c r="H1508" s="15">
        <f t="shared" si="49"/>
        <v>144.27000000000001</v>
      </c>
    </row>
    <row r="1509" spans="1:8" s="8" customFormat="1" ht="15" customHeight="1" x14ac:dyDescent="0.25">
      <c r="A1509" s="96" t="s">
        <v>219</v>
      </c>
      <c r="B1509" s="41">
        <v>1124922</v>
      </c>
      <c r="C1509" s="107" t="s">
        <v>2983</v>
      </c>
      <c r="D1509" s="12" t="s">
        <v>1156</v>
      </c>
      <c r="E1509" s="62">
        <v>1</v>
      </c>
      <c r="F1509" s="103">
        <v>288.54000000000002</v>
      </c>
      <c r="G1509" s="15">
        <f t="shared" si="48"/>
        <v>144.27000000000001</v>
      </c>
      <c r="H1509" s="15">
        <f t="shared" si="49"/>
        <v>144.27000000000001</v>
      </c>
    </row>
    <row r="1510" spans="1:8" s="8" customFormat="1" ht="15" customHeight="1" x14ac:dyDescent="0.25">
      <c r="A1510" s="96" t="s">
        <v>220</v>
      </c>
      <c r="B1510" s="62">
        <v>1126225</v>
      </c>
      <c r="C1510" s="107" t="s">
        <v>2652</v>
      </c>
      <c r="D1510" s="12" t="s">
        <v>1156</v>
      </c>
      <c r="E1510" s="62">
        <v>1</v>
      </c>
      <c r="F1510" s="103">
        <v>172</v>
      </c>
      <c r="G1510" s="15">
        <f t="shared" si="48"/>
        <v>86</v>
      </c>
      <c r="H1510" s="15">
        <f t="shared" si="49"/>
        <v>86</v>
      </c>
    </row>
    <row r="1511" spans="1:8" s="8" customFormat="1" ht="15.75" customHeight="1" x14ac:dyDescent="0.25">
      <c r="A1511" s="96" t="s">
        <v>221</v>
      </c>
      <c r="B1511" s="62">
        <v>1126604</v>
      </c>
      <c r="C1511" s="107" t="s">
        <v>2984</v>
      </c>
      <c r="D1511" s="12" t="s">
        <v>1156</v>
      </c>
      <c r="E1511" s="62">
        <v>1</v>
      </c>
      <c r="F1511" s="103">
        <v>3</v>
      </c>
      <c r="G1511" s="15">
        <f t="shared" si="48"/>
        <v>1.5</v>
      </c>
      <c r="H1511" s="15">
        <f t="shared" si="49"/>
        <v>1.5</v>
      </c>
    </row>
    <row r="1512" spans="1:8" s="8" customFormat="1" ht="15.75" customHeight="1" x14ac:dyDescent="0.25">
      <c r="A1512" s="96" t="s">
        <v>222</v>
      </c>
      <c r="B1512" s="41">
        <v>1124906</v>
      </c>
      <c r="C1512" s="107" t="s">
        <v>2985</v>
      </c>
      <c r="D1512" s="12" t="s">
        <v>1156</v>
      </c>
      <c r="E1512" s="62">
        <v>15</v>
      </c>
      <c r="F1512" s="103">
        <v>1500</v>
      </c>
      <c r="G1512" s="15">
        <f t="shared" si="48"/>
        <v>750</v>
      </c>
      <c r="H1512" s="15">
        <f t="shared" si="49"/>
        <v>750</v>
      </c>
    </row>
    <row r="1513" spans="1:8" s="8" customFormat="1" ht="16.5" customHeight="1" x14ac:dyDescent="0.25">
      <c r="A1513" s="96" t="s">
        <v>223</v>
      </c>
      <c r="B1513" s="41" t="s">
        <v>2683</v>
      </c>
      <c r="C1513" s="107" t="s">
        <v>2986</v>
      </c>
      <c r="D1513" s="12" t="s">
        <v>1156</v>
      </c>
      <c r="E1513" s="62">
        <v>7</v>
      </c>
      <c r="F1513" s="103">
        <v>980</v>
      </c>
      <c r="G1513" s="15">
        <f t="shared" si="48"/>
        <v>490</v>
      </c>
      <c r="H1513" s="15">
        <f t="shared" si="49"/>
        <v>490</v>
      </c>
    </row>
    <row r="1514" spans="1:8" s="8" customFormat="1" ht="15.75" customHeight="1" x14ac:dyDescent="0.25">
      <c r="A1514" s="96" t="s">
        <v>224</v>
      </c>
      <c r="B1514" s="41">
        <v>1126854</v>
      </c>
      <c r="C1514" s="107" t="s">
        <v>2987</v>
      </c>
      <c r="D1514" s="12" t="s">
        <v>1156</v>
      </c>
      <c r="E1514" s="62">
        <v>2</v>
      </c>
      <c r="F1514" s="103">
        <v>1720</v>
      </c>
      <c r="G1514" s="15">
        <f t="shared" si="48"/>
        <v>860</v>
      </c>
      <c r="H1514" s="15">
        <f t="shared" si="49"/>
        <v>860</v>
      </c>
    </row>
    <row r="1515" spans="1:8" s="8" customFormat="1" ht="20.25" customHeight="1" x14ac:dyDescent="0.25">
      <c r="A1515" s="96" t="s">
        <v>225</v>
      </c>
      <c r="B1515" s="41">
        <v>1126930</v>
      </c>
      <c r="C1515" s="67" t="s">
        <v>2988</v>
      </c>
      <c r="D1515" s="12" t="s">
        <v>1156</v>
      </c>
      <c r="E1515" s="62">
        <v>1</v>
      </c>
      <c r="F1515" s="103">
        <v>225</v>
      </c>
      <c r="G1515" s="15">
        <f t="shared" si="48"/>
        <v>112.5</v>
      </c>
      <c r="H1515" s="15">
        <f t="shared" si="49"/>
        <v>112.5</v>
      </c>
    </row>
    <row r="1516" spans="1:8" s="8" customFormat="1" ht="18" customHeight="1" x14ac:dyDescent="0.25">
      <c r="A1516" s="96" t="s">
        <v>226</v>
      </c>
      <c r="B1516" s="62">
        <v>1126996</v>
      </c>
      <c r="C1516" s="107" t="s">
        <v>2989</v>
      </c>
      <c r="D1516" s="12" t="s">
        <v>1156</v>
      </c>
      <c r="E1516" s="62">
        <v>6</v>
      </c>
      <c r="F1516" s="103">
        <v>360</v>
      </c>
      <c r="G1516" s="15">
        <f t="shared" si="48"/>
        <v>180</v>
      </c>
      <c r="H1516" s="15">
        <f t="shared" si="49"/>
        <v>180</v>
      </c>
    </row>
    <row r="1517" spans="1:8" s="8" customFormat="1" ht="14.25" customHeight="1" x14ac:dyDescent="0.25">
      <c r="A1517" s="96" t="s">
        <v>227</v>
      </c>
      <c r="B1517" s="62">
        <v>11269109</v>
      </c>
      <c r="C1517" s="107" t="s">
        <v>2989</v>
      </c>
      <c r="D1517" s="12" t="s">
        <v>1156</v>
      </c>
      <c r="E1517" s="62">
        <v>5</v>
      </c>
      <c r="F1517" s="103">
        <v>310</v>
      </c>
      <c r="G1517" s="15">
        <f t="shared" si="48"/>
        <v>155</v>
      </c>
      <c r="H1517" s="15">
        <f t="shared" si="49"/>
        <v>155</v>
      </c>
    </row>
    <row r="1518" spans="1:8" s="8" customFormat="1" ht="14.25" customHeight="1" x14ac:dyDescent="0.25">
      <c r="A1518" s="96" t="s">
        <v>228</v>
      </c>
      <c r="B1518" s="62">
        <v>11269140</v>
      </c>
      <c r="C1518" s="107" t="s">
        <v>2251</v>
      </c>
      <c r="D1518" s="12" t="s">
        <v>1156</v>
      </c>
      <c r="E1518" s="62">
        <v>1</v>
      </c>
      <c r="F1518" s="103">
        <v>60</v>
      </c>
      <c r="G1518" s="15">
        <f t="shared" ref="G1518:G1581" si="50">F1518/2</f>
        <v>30</v>
      </c>
      <c r="H1518" s="15">
        <f t="shared" si="49"/>
        <v>30</v>
      </c>
    </row>
    <row r="1519" spans="1:8" s="8" customFormat="1" ht="15" customHeight="1" x14ac:dyDescent="0.25">
      <c r="A1519" s="96" t="s">
        <v>229</v>
      </c>
      <c r="B1519" s="41">
        <v>11269197</v>
      </c>
      <c r="C1519" s="107" t="s">
        <v>2251</v>
      </c>
      <c r="D1519" s="12" t="s">
        <v>1061</v>
      </c>
      <c r="E1519" s="62">
        <v>1</v>
      </c>
      <c r="F1519" s="103">
        <v>70</v>
      </c>
      <c r="G1519" s="15">
        <f t="shared" si="50"/>
        <v>35</v>
      </c>
      <c r="H1519" s="15">
        <f t="shared" ref="H1519:H1582" si="51">F1519-G1519</f>
        <v>35</v>
      </c>
    </row>
    <row r="1520" spans="1:8" s="8" customFormat="1" ht="18" customHeight="1" x14ac:dyDescent="0.25">
      <c r="A1520" s="96" t="s">
        <v>230</v>
      </c>
      <c r="B1520" s="41">
        <v>11269198</v>
      </c>
      <c r="C1520" s="107" t="s">
        <v>2251</v>
      </c>
      <c r="D1520" s="12" t="s">
        <v>1061</v>
      </c>
      <c r="E1520" s="62">
        <v>2</v>
      </c>
      <c r="F1520" s="103">
        <v>60</v>
      </c>
      <c r="G1520" s="15">
        <f t="shared" si="50"/>
        <v>30</v>
      </c>
      <c r="H1520" s="15">
        <f t="shared" si="51"/>
        <v>30</v>
      </c>
    </row>
    <row r="1521" spans="1:8" s="8" customFormat="1" ht="14.25" customHeight="1" x14ac:dyDescent="0.25">
      <c r="A1521" s="96" t="s">
        <v>231</v>
      </c>
      <c r="B1521" s="41">
        <v>11269199</v>
      </c>
      <c r="C1521" s="107" t="s">
        <v>2251</v>
      </c>
      <c r="D1521" s="12" t="s">
        <v>1061</v>
      </c>
      <c r="E1521" s="62">
        <v>1</v>
      </c>
      <c r="F1521" s="103">
        <v>70</v>
      </c>
      <c r="G1521" s="15">
        <f t="shared" si="50"/>
        <v>35</v>
      </c>
      <c r="H1521" s="15">
        <f t="shared" si="51"/>
        <v>35</v>
      </c>
    </row>
    <row r="1522" spans="1:8" s="8" customFormat="1" ht="16.5" customHeight="1" x14ac:dyDescent="0.25">
      <c r="A1522" s="96" t="s">
        <v>232</v>
      </c>
      <c r="B1522" s="62">
        <v>11269183</v>
      </c>
      <c r="C1522" s="107" t="s">
        <v>2990</v>
      </c>
      <c r="D1522" s="12" t="s">
        <v>1156</v>
      </c>
      <c r="E1522" s="62">
        <v>1</v>
      </c>
      <c r="F1522" s="103">
        <v>120</v>
      </c>
      <c r="G1522" s="15">
        <f t="shared" si="50"/>
        <v>60</v>
      </c>
      <c r="H1522" s="15">
        <f t="shared" si="51"/>
        <v>60</v>
      </c>
    </row>
    <row r="1523" spans="1:8" s="8" customFormat="1" ht="16.5" customHeight="1" x14ac:dyDescent="0.25">
      <c r="A1523" s="96" t="s">
        <v>233</v>
      </c>
      <c r="B1523" s="41">
        <v>1126690</v>
      </c>
      <c r="C1523" s="107" t="s">
        <v>2991</v>
      </c>
      <c r="D1523" s="12" t="s">
        <v>1156</v>
      </c>
      <c r="E1523" s="62">
        <v>4</v>
      </c>
      <c r="F1523" s="103">
        <v>112</v>
      </c>
      <c r="G1523" s="15">
        <f t="shared" si="50"/>
        <v>56</v>
      </c>
      <c r="H1523" s="15">
        <f t="shared" si="51"/>
        <v>56</v>
      </c>
    </row>
    <row r="1524" spans="1:8" s="8" customFormat="1" ht="15" customHeight="1" x14ac:dyDescent="0.25">
      <c r="A1524" s="96" t="s">
        <v>234</v>
      </c>
      <c r="B1524" s="41">
        <v>1126256</v>
      </c>
      <c r="C1524" s="107" t="s">
        <v>2653</v>
      </c>
      <c r="D1524" s="12" t="s">
        <v>1061</v>
      </c>
      <c r="E1524" s="62">
        <v>3</v>
      </c>
      <c r="F1524" s="103">
        <v>2400</v>
      </c>
      <c r="G1524" s="15">
        <f t="shared" si="50"/>
        <v>1200</v>
      </c>
      <c r="H1524" s="15">
        <f t="shared" si="51"/>
        <v>1200</v>
      </c>
    </row>
    <row r="1525" spans="1:8" s="8" customFormat="1" ht="15.75" customHeight="1" x14ac:dyDescent="0.25">
      <c r="A1525" s="96" t="s">
        <v>235</v>
      </c>
      <c r="B1525" s="41">
        <v>1127696</v>
      </c>
      <c r="C1525" s="107" t="s">
        <v>1078</v>
      </c>
      <c r="D1525" s="12" t="s">
        <v>1061</v>
      </c>
      <c r="E1525" s="62">
        <v>1</v>
      </c>
      <c r="F1525" s="103">
        <v>29.5</v>
      </c>
      <c r="G1525" s="15">
        <f t="shared" si="50"/>
        <v>14.75</v>
      </c>
      <c r="H1525" s="15">
        <f t="shared" si="51"/>
        <v>14.75</v>
      </c>
    </row>
    <row r="1526" spans="1:8" s="8" customFormat="1" ht="14.25" customHeight="1" x14ac:dyDescent="0.25">
      <c r="A1526" s="96" t="s">
        <v>236</v>
      </c>
      <c r="B1526" s="41">
        <v>112991</v>
      </c>
      <c r="C1526" s="107" t="s">
        <v>1078</v>
      </c>
      <c r="D1526" s="12" t="s">
        <v>1156</v>
      </c>
      <c r="E1526" s="62">
        <v>1</v>
      </c>
      <c r="F1526" s="103">
        <v>300</v>
      </c>
      <c r="G1526" s="15">
        <f t="shared" si="50"/>
        <v>150</v>
      </c>
      <c r="H1526" s="15">
        <f t="shared" si="51"/>
        <v>150</v>
      </c>
    </row>
    <row r="1527" spans="1:8" s="8" customFormat="1" ht="16.5" customHeight="1" x14ac:dyDescent="0.25">
      <c r="A1527" s="96" t="s">
        <v>237</v>
      </c>
      <c r="B1527" s="41">
        <v>1127908</v>
      </c>
      <c r="C1527" s="107" t="s">
        <v>2184</v>
      </c>
      <c r="D1527" s="12" t="s">
        <v>1156</v>
      </c>
      <c r="E1527" s="62">
        <v>1</v>
      </c>
      <c r="F1527" s="103">
        <v>158</v>
      </c>
      <c r="G1527" s="15">
        <f t="shared" si="50"/>
        <v>79</v>
      </c>
      <c r="H1527" s="15">
        <f t="shared" si="51"/>
        <v>79</v>
      </c>
    </row>
    <row r="1528" spans="1:8" s="8" customFormat="1" ht="13.5" customHeight="1" x14ac:dyDescent="0.25">
      <c r="A1528" s="96" t="s">
        <v>238</v>
      </c>
      <c r="B1528" s="41">
        <v>1127611</v>
      </c>
      <c r="C1528" s="107" t="s">
        <v>2654</v>
      </c>
      <c r="D1528" s="12" t="s">
        <v>1156</v>
      </c>
      <c r="E1528" s="62">
        <v>1</v>
      </c>
      <c r="F1528" s="103">
        <v>90</v>
      </c>
      <c r="G1528" s="15">
        <f t="shared" si="50"/>
        <v>45</v>
      </c>
      <c r="H1528" s="15">
        <f t="shared" si="51"/>
        <v>45</v>
      </c>
    </row>
    <row r="1529" spans="1:8" s="8" customFormat="1" ht="15" customHeight="1" x14ac:dyDescent="0.25">
      <c r="A1529" s="96" t="s">
        <v>239</v>
      </c>
      <c r="B1529" s="41">
        <v>1127890</v>
      </c>
      <c r="C1529" s="107" t="s">
        <v>2655</v>
      </c>
      <c r="D1529" s="12" t="s">
        <v>1156</v>
      </c>
      <c r="E1529" s="62">
        <v>1</v>
      </c>
      <c r="F1529" s="103">
        <v>121</v>
      </c>
      <c r="G1529" s="15">
        <f t="shared" si="50"/>
        <v>60.5</v>
      </c>
      <c r="H1529" s="15">
        <f t="shared" si="51"/>
        <v>60.5</v>
      </c>
    </row>
    <row r="1530" spans="1:8" s="8" customFormat="1" ht="16.5" customHeight="1" x14ac:dyDescent="0.25">
      <c r="A1530" s="96" t="s">
        <v>240</v>
      </c>
      <c r="B1530" s="41">
        <v>1127891</v>
      </c>
      <c r="C1530" s="107" t="s">
        <v>2655</v>
      </c>
      <c r="D1530" s="12" t="s">
        <v>1156</v>
      </c>
      <c r="E1530" s="62">
        <v>2</v>
      </c>
      <c r="F1530" s="103">
        <v>241</v>
      </c>
      <c r="G1530" s="15">
        <f t="shared" si="50"/>
        <v>120.5</v>
      </c>
      <c r="H1530" s="15">
        <f t="shared" si="51"/>
        <v>120.5</v>
      </c>
    </row>
    <row r="1531" spans="1:8" s="8" customFormat="1" ht="13.5" customHeight="1" x14ac:dyDescent="0.25">
      <c r="A1531" s="96" t="s">
        <v>241</v>
      </c>
      <c r="B1531" s="41">
        <v>1127454</v>
      </c>
      <c r="C1531" s="107" t="s">
        <v>1078</v>
      </c>
      <c r="D1531" s="12" t="s">
        <v>1156</v>
      </c>
      <c r="E1531" s="62">
        <v>5</v>
      </c>
      <c r="F1531" s="103">
        <v>390.92</v>
      </c>
      <c r="G1531" s="15">
        <f t="shared" si="50"/>
        <v>195.46</v>
      </c>
      <c r="H1531" s="15">
        <f t="shared" si="51"/>
        <v>195.46</v>
      </c>
    </row>
    <row r="1532" spans="1:8" s="8" customFormat="1" ht="14.25" customHeight="1" x14ac:dyDescent="0.25">
      <c r="A1532" s="96" t="s">
        <v>242</v>
      </c>
      <c r="B1532" s="41">
        <v>1124580</v>
      </c>
      <c r="C1532" s="107" t="s">
        <v>1089</v>
      </c>
      <c r="D1532" s="12" t="s">
        <v>1156</v>
      </c>
      <c r="E1532" s="62">
        <v>2</v>
      </c>
      <c r="F1532" s="103">
        <v>213</v>
      </c>
      <c r="G1532" s="15">
        <f t="shared" si="50"/>
        <v>106.5</v>
      </c>
      <c r="H1532" s="15">
        <f t="shared" si="51"/>
        <v>106.5</v>
      </c>
    </row>
    <row r="1533" spans="1:8" s="8" customFormat="1" ht="15" customHeight="1" x14ac:dyDescent="0.25">
      <c r="A1533" s="96" t="s">
        <v>243</v>
      </c>
      <c r="B1533" s="41">
        <v>1124610</v>
      </c>
      <c r="C1533" s="107" t="s">
        <v>719</v>
      </c>
      <c r="D1533" s="12" t="s">
        <v>1156</v>
      </c>
      <c r="E1533" s="62">
        <v>1</v>
      </c>
      <c r="F1533" s="103">
        <v>12</v>
      </c>
      <c r="G1533" s="15">
        <f t="shared" si="50"/>
        <v>6</v>
      </c>
      <c r="H1533" s="15">
        <f t="shared" si="51"/>
        <v>6</v>
      </c>
    </row>
    <row r="1534" spans="1:8" s="8" customFormat="1" ht="15" customHeight="1" x14ac:dyDescent="0.25">
      <c r="A1534" s="96" t="s">
        <v>244</v>
      </c>
      <c r="B1534" s="41">
        <v>1124642</v>
      </c>
      <c r="C1534" s="107" t="s">
        <v>2992</v>
      </c>
      <c r="D1534" s="12" t="s">
        <v>1156</v>
      </c>
      <c r="E1534" s="62">
        <v>1</v>
      </c>
      <c r="F1534" s="103">
        <v>10</v>
      </c>
      <c r="G1534" s="15">
        <f t="shared" si="50"/>
        <v>5</v>
      </c>
      <c r="H1534" s="15">
        <f t="shared" si="51"/>
        <v>5</v>
      </c>
    </row>
    <row r="1535" spans="1:8" s="8" customFormat="1" ht="17.25" customHeight="1" x14ac:dyDescent="0.25">
      <c r="A1535" s="96" t="s">
        <v>245</v>
      </c>
      <c r="B1535" s="41">
        <v>1126688</v>
      </c>
      <c r="C1535" s="107" t="s">
        <v>2057</v>
      </c>
      <c r="D1535" s="12" t="s">
        <v>1156</v>
      </c>
      <c r="E1535" s="62">
        <v>2</v>
      </c>
      <c r="F1535" s="103">
        <v>20</v>
      </c>
      <c r="G1535" s="15">
        <f t="shared" si="50"/>
        <v>10</v>
      </c>
      <c r="H1535" s="15">
        <f t="shared" si="51"/>
        <v>10</v>
      </c>
    </row>
    <row r="1536" spans="1:8" s="8" customFormat="1" ht="19.5" customHeight="1" x14ac:dyDescent="0.25">
      <c r="A1536" s="96" t="s">
        <v>246</v>
      </c>
      <c r="B1536" s="41">
        <v>1124714</v>
      </c>
      <c r="C1536" s="107" t="s">
        <v>2656</v>
      </c>
      <c r="D1536" s="12" t="s">
        <v>1156</v>
      </c>
      <c r="E1536" s="62">
        <v>1</v>
      </c>
      <c r="F1536" s="103">
        <v>11</v>
      </c>
      <c r="G1536" s="15">
        <f t="shared" si="50"/>
        <v>5.5</v>
      </c>
      <c r="H1536" s="15">
        <f t="shared" si="51"/>
        <v>5.5</v>
      </c>
    </row>
    <row r="1537" spans="1:8" s="8" customFormat="1" ht="18.75" customHeight="1" x14ac:dyDescent="0.25">
      <c r="A1537" s="96" t="s">
        <v>247</v>
      </c>
      <c r="B1537" s="41">
        <v>1126594</v>
      </c>
      <c r="C1537" s="107" t="s">
        <v>2657</v>
      </c>
      <c r="D1537" s="12" t="s">
        <v>1156</v>
      </c>
      <c r="E1537" s="62">
        <v>1</v>
      </c>
      <c r="F1537" s="103">
        <v>180</v>
      </c>
      <c r="G1537" s="15">
        <f t="shared" si="50"/>
        <v>90</v>
      </c>
      <c r="H1537" s="15">
        <f t="shared" si="51"/>
        <v>90</v>
      </c>
    </row>
    <row r="1538" spans="1:8" s="8" customFormat="1" ht="18" customHeight="1" x14ac:dyDescent="0.25">
      <c r="A1538" s="96" t="s">
        <v>248</v>
      </c>
      <c r="B1538" s="41">
        <v>1126576</v>
      </c>
      <c r="C1538" s="107" t="s">
        <v>2658</v>
      </c>
      <c r="D1538" s="12" t="s">
        <v>1156</v>
      </c>
      <c r="E1538" s="62">
        <v>1</v>
      </c>
      <c r="F1538" s="103">
        <v>93</v>
      </c>
      <c r="G1538" s="15">
        <f t="shared" si="50"/>
        <v>46.5</v>
      </c>
      <c r="H1538" s="15">
        <f t="shared" si="51"/>
        <v>46.5</v>
      </c>
    </row>
    <row r="1539" spans="1:8" s="8" customFormat="1" ht="19.5" customHeight="1" x14ac:dyDescent="0.25">
      <c r="A1539" s="96" t="s">
        <v>249</v>
      </c>
      <c r="B1539" s="62">
        <v>1126598</v>
      </c>
      <c r="C1539" s="107" t="s">
        <v>2659</v>
      </c>
      <c r="D1539" s="12" t="s">
        <v>1156</v>
      </c>
      <c r="E1539" s="62">
        <v>2</v>
      </c>
      <c r="F1539" s="103">
        <v>3.2</v>
      </c>
      <c r="G1539" s="15">
        <f t="shared" si="50"/>
        <v>1.6</v>
      </c>
      <c r="H1539" s="15">
        <f t="shared" si="51"/>
        <v>1.6</v>
      </c>
    </row>
    <row r="1540" spans="1:8" s="8" customFormat="1" ht="17.25" customHeight="1" x14ac:dyDescent="0.25">
      <c r="A1540" s="96" t="s">
        <v>250</v>
      </c>
      <c r="B1540" s="41">
        <v>1126697</v>
      </c>
      <c r="C1540" s="107" t="s">
        <v>2482</v>
      </c>
      <c r="D1540" s="12" t="s">
        <v>1156</v>
      </c>
      <c r="E1540" s="62">
        <v>2</v>
      </c>
      <c r="F1540" s="103">
        <v>159</v>
      </c>
      <c r="G1540" s="15">
        <f t="shared" si="50"/>
        <v>79.5</v>
      </c>
      <c r="H1540" s="15">
        <f t="shared" si="51"/>
        <v>79.5</v>
      </c>
    </row>
    <row r="1541" spans="1:8" s="8" customFormat="1" ht="21" customHeight="1" x14ac:dyDescent="0.25">
      <c r="A1541" s="96" t="s">
        <v>251</v>
      </c>
      <c r="B1541" s="41">
        <v>1126876</v>
      </c>
      <c r="C1541" s="107" t="s">
        <v>2660</v>
      </c>
      <c r="D1541" s="12" t="s">
        <v>1156</v>
      </c>
      <c r="E1541" s="62">
        <v>1</v>
      </c>
      <c r="F1541" s="103">
        <v>655</v>
      </c>
      <c r="G1541" s="15">
        <f t="shared" si="50"/>
        <v>327.5</v>
      </c>
      <c r="H1541" s="15">
        <f t="shared" si="51"/>
        <v>327.5</v>
      </c>
    </row>
    <row r="1542" spans="1:8" s="8" customFormat="1" ht="15" customHeight="1" x14ac:dyDescent="0.25">
      <c r="A1542" s="96" t="s">
        <v>252</v>
      </c>
      <c r="B1542" s="41">
        <v>11269102</v>
      </c>
      <c r="C1542" s="107" t="s">
        <v>2993</v>
      </c>
      <c r="D1542" s="12" t="s">
        <v>1156</v>
      </c>
      <c r="E1542" s="62">
        <v>1</v>
      </c>
      <c r="F1542" s="103">
        <v>660</v>
      </c>
      <c r="G1542" s="15">
        <f t="shared" si="50"/>
        <v>330</v>
      </c>
      <c r="H1542" s="15">
        <f t="shared" si="51"/>
        <v>330</v>
      </c>
    </row>
    <row r="1543" spans="1:8" s="8" customFormat="1" ht="16.5" customHeight="1" x14ac:dyDescent="0.25">
      <c r="A1543" s="96" t="s">
        <v>253</v>
      </c>
      <c r="B1543" s="41">
        <v>1126584</v>
      </c>
      <c r="C1543" s="107" t="s">
        <v>2482</v>
      </c>
      <c r="D1543" s="12" t="s">
        <v>1156</v>
      </c>
      <c r="E1543" s="62">
        <v>2</v>
      </c>
      <c r="F1543" s="103">
        <v>400</v>
      </c>
      <c r="G1543" s="15">
        <f t="shared" si="50"/>
        <v>200</v>
      </c>
      <c r="H1543" s="15">
        <f t="shared" si="51"/>
        <v>200</v>
      </c>
    </row>
    <row r="1544" spans="1:8" s="8" customFormat="1" ht="15" customHeight="1" x14ac:dyDescent="0.25">
      <c r="A1544" s="96" t="s">
        <v>254</v>
      </c>
      <c r="B1544" s="62">
        <v>1126602</v>
      </c>
      <c r="C1544" s="107" t="s">
        <v>2994</v>
      </c>
      <c r="D1544" s="12" t="s">
        <v>1156</v>
      </c>
      <c r="E1544" s="62">
        <v>1</v>
      </c>
      <c r="F1544" s="103">
        <v>13</v>
      </c>
      <c r="G1544" s="15">
        <f t="shared" si="50"/>
        <v>6.5</v>
      </c>
      <c r="H1544" s="15">
        <f t="shared" si="51"/>
        <v>6.5</v>
      </c>
    </row>
    <row r="1545" spans="1:8" s="8" customFormat="1" ht="18" customHeight="1" x14ac:dyDescent="0.25">
      <c r="A1545" s="96" t="s">
        <v>255</v>
      </c>
      <c r="B1545" s="41">
        <v>1126696</v>
      </c>
      <c r="C1545" s="107" t="s">
        <v>2995</v>
      </c>
      <c r="D1545" s="12" t="s">
        <v>1156</v>
      </c>
      <c r="E1545" s="62">
        <v>2</v>
      </c>
      <c r="F1545" s="103">
        <v>70</v>
      </c>
      <c r="G1545" s="15">
        <f t="shared" si="50"/>
        <v>35</v>
      </c>
      <c r="H1545" s="15">
        <f t="shared" si="51"/>
        <v>35</v>
      </c>
    </row>
    <row r="1546" spans="1:8" s="8" customFormat="1" ht="15.75" customHeight="1" x14ac:dyDescent="0.25">
      <c r="A1546" s="96" t="s">
        <v>256</v>
      </c>
      <c r="B1546" s="41">
        <v>1126588</v>
      </c>
      <c r="C1546" s="107" t="s">
        <v>2995</v>
      </c>
      <c r="D1546" s="12" t="s">
        <v>1156</v>
      </c>
      <c r="E1546" s="62">
        <v>4</v>
      </c>
      <c r="F1546" s="103">
        <v>138</v>
      </c>
      <c r="G1546" s="15">
        <f t="shared" si="50"/>
        <v>69</v>
      </c>
      <c r="H1546" s="15">
        <f t="shared" si="51"/>
        <v>69</v>
      </c>
    </row>
    <row r="1547" spans="1:8" s="8" customFormat="1" ht="15" customHeight="1" x14ac:dyDescent="0.25">
      <c r="A1547" s="96" t="s">
        <v>257</v>
      </c>
      <c r="B1547" s="41">
        <v>1126268</v>
      </c>
      <c r="C1547" s="107" t="s">
        <v>2995</v>
      </c>
      <c r="D1547" s="12" t="s">
        <v>1156</v>
      </c>
      <c r="E1547" s="62">
        <v>1</v>
      </c>
      <c r="F1547" s="103">
        <v>39</v>
      </c>
      <c r="G1547" s="15">
        <f t="shared" si="50"/>
        <v>19.5</v>
      </c>
      <c r="H1547" s="15">
        <f t="shared" si="51"/>
        <v>19.5</v>
      </c>
    </row>
    <row r="1548" spans="1:8" s="8" customFormat="1" ht="15" customHeight="1" x14ac:dyDescent="0.25">
      <c r="A1548" s="96" t="s">
        <v>258</v>
      </c>
      <c r="B1548" s="41">
        <v>1126269</v>
      </c>
      <c r="C1548" s="107" t="s">
        <v>2995</v>
      </c>
      <c r="D1548" s="12" t="s">
        <v>1061</v>
      </c>
      <c r="E1548" s="62">
        <v>1</v>
      </c>
      <c r="F1548" s="103">
        <v>40</v>
      </c>
      <c r="G1548" s="15">
        <f t="shared" si="50"/>
        <v>20</v>
      </c>
      <c r="H1548" s="15">
        <f t="shared" si="51"/>
        <v>20</v>
      </c>
    </row>
    <row r="1549" spans="1:8" s="8" customFormat="1" ht="15" customHeight="1" x14ac:dyDescent="0.25">
      <c r="A1549" s="96" t="s">
        <v>259</v>
      </c>
      <c r="B1549" s="41">
        <v>1124886</v>
      </c>
      <c r="C1549" s="107" t="s">
        <v>2995</v>
      </c>
      <c r="D1549" s="12" t="s">
        <v>1156</v>
      </c>
      <c r="E1549" s="62">
        <v>2</v>
      </c>
      <c r="F1549" s="103">
        <v>420</v>
      </c>
      <c r="G1549" s="15">
        <f t="shared" si="50"/>
        <v>210</v>
      </c>
      <c r="H1549" s="15">
        <f t="shared" si="51"/>
        <v>210</v>
      </c>
    </row>
    <row r="1550" spans="1:8" s="8" customFormat="1" ht="15.75" customHeight="1" x14ac:dyDescent="0.25">
      <c r="A1550" s="96" t="s">
        <v>260</v>
      </c>
      <c r="B1550" s="41">
        <v>1128208</v>
      </c>
      <c r="C1550" s="123" t="s">
        <v>2066</v>
      </c>
      <c r="D1550" s="12" t="s">
        <v>1156</v>
      </c>
      <c r="E1550" s="62">
        <v>15</v>
      </c>
      <c r="F1550" s="103">
        <v>1320</v>
      </c>
      <c r="G1550" s="15">
        <f t="shared" si="50"/>
        <v>660</v>
      </c>
      <c r="H1550" s="15">
        <f t="shared" si="51"/>
        <v>660</v>
      </c>
    </row>
    <row r="1551" spans="1:8" s="8" customFormat="1" ht="12.75" customHeight="1" x14ac:dyDescent="0.25">
      <c r="A1551" s="96" t="s">
        <v>261</v>
      </c>
      <c r="B1551" s="41">
        <v>1128178</v>
      </c>
      <c r="C1551" s="123" t="s">
        <v>2066</v>
      </c>
      <c r="D1551" s="12" t="s">
        <v>1156</v>
      </c>
      <c r="E1551" s="62">
        <v>2</v>
      </c>
      <c r="F1551" s="103">
        <v>170</v>
      </c>
      <c r="G1551" s="15">
        <f t="shared" si="50"/>
        <v>85</v>
      </c>
      <c r="H1551" s="15">
        <f t="shared" si="51"/>
        <v>85</v>
      </c>
    </row>
    <row r="1552" spans="1:8" s="8" customFormat="1" ht="15.75" customHeight="1" x14ac:dyDescent="0.25">
      <c r="A1552" s="96" t="s">
        <v>262</v>
      </c>
      <c r="B1552" s="41">
        <v>1122096</v>
      </c>
      <c r="C1552" s="123" t="s">
        <v>2996</v>
      </c>
      <c r="D1552" s="12" t="s">
        <v>1156</v>
      </c>
      <c r="E1552" s="62">
        <v>1</v>
      </c>
      <c r="F1552" s="103">
        <v>945</v>
      </c>
      <c r="G1552" s="15">
        <f t="shared" si="50"/>
        <v>472.5</v>
      </c>
      <c r="H1552" s="15">
        <f t="shared" si="51"/>
        <v>472.5</v>
      </c>
    </row>
    <row r="1553" spans="1:8" s="8" customFormat="1" ht="14.25" customHeight="1" x14ac:dyDescent="0.25">
      <c r="A1553" s="96" t="s">
        <v>263</v>
      </c>
      <c r="B1553" s="41">
        <v>1122097</v>
      </c>
      <c r="C1553" s="123" t="s">
        <v>2996</v>
      </c>
      <c r="D1553" s="12" t="s">
        <v>1156</v>
      </c>
      <c r="E1553" s="62">
        <v>1</v>
      </c>
      <c r="F1553" s="103">
        <v>945</v>
      </c>
      <c r="G1553" s="15">
        <f t="shared" si="50"/>
        <v>472.5</v>
      </c>
      <c r="H1553" s="15">
        <f t="shared" si="51"/>
        <v>472.5</v>
      </c>
    </row>
    <row r="1554" spans="1:8" s="8" customFormat="1" ht="15" customHeight="1" x14ac:dyDescent="0.25">
      <c r="A1554" s="96" t="s">
        <v>264</v>
      </c>
      <c r="B1554" s="41">
        <v>1122098</v>
      </c>
      <c r="C1554" s="123" t="s">
        <v>2997</v>
      </c>
      <c r="D1554" s="12" t="s">
        <v>1156</v>
      </c>
      <c r="E1554" s="62">
        <v>1</v>
      </c>
      <c r="F1554" s="103">
        <v>1383</v>
      </c>
      <c r="G1554" s="15">
        <f t="shared" si="50"/>
        <v>691.5</v>
      </c>
      <c r="H1554" s="15">
        <f t="shared" si="51"/>
        <v>691.5</v>
      </c>
    </row>
    <row r="1555" spans="1:8" s="8" customFormat="1" ht="15" customHeight="1" x14ac:dyDescent="0.25">
      <c r="A1555" s="96" t="s">
        <v>265</v>
      </c>
      <c r="B1555" s="41">
        <v>1122099</v>
      </c>
      <c r="C1555" s="123" t="s">
        <v>2998</v>
      </c>
      <c r="D1555" s="12" t="s">
        <v>1156</v>
      </c>
      <c r="E1555" s="62">
        <v>1</v>
      </c>
      <c r="F1555" s="103">
        <v>863</v>
      </c>
      <c r="G1555" s="15">
        <f t="shared" si="50"/>
        <v>431.5</v>
      </c>
      <c r="H1555" s="15">
        <f t="shared" si="51"/>
        <v>431.5</v>
      </c>
    </row>
    <row r="1556" spans="1:8" s="8" customFormat="1" ht="15.75" customHeight="1" x14ac:dyDescent="0.25">
      <c r="A1556" s="96" t="s">
        <v>266</v>
      </c>
      <c r="B1556" s="41">
        <v>1122100</v>
      </c>
      <c r="C1556" s="123" t="s">
        <v>2999</v>
      </c>
      <c r="D1556" s="12" t="s">
        <v>1156</v>
      </c>
      <c r="E1556" s="62">
        <v>1</v>
      </c>
      <c r="F1556" s="103">
        <v>3198</v>
      </c>
      <c r="G1556" s="15">
        <f t="shared" si="50"/>
        <v>1599</v>
      </c>
      <c r="H1556" s="15">
        <f t="shared" si="51"/>
        <v>1599</v>
      </c>
    </row>
    <row r="1557" spans="1:8" s="8" customFormat="1" ht="18" customHeight="1" x14ac:dyDescent="0.25">
      <c r="A1557" s="96" t="s">
        <v>267</v>
      </c>
      <c r="B1557" s="41">
        <v>1124585</v>
      </c>
      <c r="C1557" s="107" t="s">
        <v>3000</v>
      </c>
      <c r="D1557" s="12" t="s">
        <v>1156</v>
      </c>
      <c r="E1557" s="62">
        <v>2</v>
      </c>
      <c r="F1557" s="103">
        <v>220</v>
      </c>
      <c r="G1557" s="15">
        <f t="shared" si="50"/>
        <v>110</v>
      </c>
      <c r="H1557" s="15">
        <f t="shared" si="51"/>
        <v>110</v>
      </c>
    </row>
    <row r="1558" spans="1:8" s="8" customFormat="1" ht="15.75" customHeight="1" x14ac:dyDescent="0.25">
      <c r="A1558" s="96" t="s">
        <v>268</v>
      </c>
      <c r="B1558" s="41">
        <v>1127892</v>
      </c>
      <c r="C1558" s="107" t="s">
        <v>2661</v>
      </c>
      <c r="D1558" s="12" t="s">
        <v>1156</v>
      </c>
      <c r="E1558" s="62">
        <v>4</v>
      </c>
      <c r="F1558" s="103">
        <v>316</v>
      </c>
      <c r="G1558" s="15">
        <f t="shared" si="50"/>
        <v>158</v>
      </c>
      <c r="H1558" s="15">
        <f t="shared" si="51"/>
        <v>158</v>
      </c>
    </row>
    <row r="1559" spans="1:8" s="8" customFormat="1" ht="15" customHeight="1" x14ac:dyDescent="0.25">
      <c r="A1559" s="96" t="s">
        <v>269</v>
      </c>
      <c r="B1559" s="41">
        <v>1126897</v>
      </c>
      <c r="C1559" s="107" t="s">
        <v>2661</v>
      </c>
      <c r="D1559" s="12" t="s">
        <v>1156</v>
      </c>
      <c r="E1559" s="62">
        <v>1</v>
      </c>
      <c r="F1559" s="103">
        <v>66</v>
      </c>
      <c r="G1559" s="15">
        <f t="shared" si="50"/>
        <v>33</v>
      </c>
      <c r="H1559" s="15">
        <f t="shared" si="51"/>
        <v>33</v>
      </c>
    </row>
    <row r="1560" spans="1:8" s="8" customFormat="1" ht="14.25" customHeight="1" x14ac:dyDescent="0.25">
      <c r="A1560" s="96" t="s">
        <v>270</v>
      </c>
      <c r="B1560" s="41">
        <v>1127958</v>
      </c>
      <c r="C1560" s="107" t="s">
        <v>3001</v>
      </c>
      <c r="D1560" s="12" t="s">
        <v>1156</v>
      </c>
      <c r="E1560" s="62">
        <v>1</v>
      </c>
      <c r="F1560" s="103">
        <v>150.05000000000001</v>
      </c>
      <c r="G1560" s="15">
        <f t="shared" si="50"/>
        <v>75.025000000000006</v>
      </c>
      <c r="H1560" s="15">
        <f t="shared" si="51"/>
        <v>75.025000000000006</v>
      </c>
    </row>
    <row r="1561" spans="1:8" s="8" customFormat="1" ht="18.75" customHeight="1" x14ac:dyDescent="0.25">
      <c r="A1561" s="96" t="s">
        <v>271</v>
      </c>
      <c r="B1561" s="41">
        <v>1126883</v>
      </c>
      <c r="C1561" s="107" t="s">
        <v>3002</v>
      </c>
      <c r="D1561" s="12" t="s">
        <v>1156</v>
      </c>
      <c r="E1561" s="62">
        <v>1</v>
      </c>
      <c r="F1561" s="103">
        <v>55</v>
      </c>
      <c r="G1561" s="15">
        <f t="shared" si="50"/>
        <v>27.5</v>
      </c>
      <c r="H1561" s="15">
        <f t="shared" si="51"/>
        <v>27.5</v>
      </c>
    </row>
    <row r="1562" spans="1:8" s="8" customFormat="1" ht="17.25" customHeight="1" x14ac:dyDescent="0.25">
      <c r="A1562" s="96" t="s">
        <v>272</v>
      </c>
      <c r="B1562" s="41">
        <v>1127943</v>
      </c>
      <c r="C1562" s="107" t="s">
        <v>2662</v>
      </c>
      <c r="D1562" s="12" t="s">
        <v>1156</v>
      </c>
      <c r="E1562" s="62">
        <v>5</v>
      </c>
      <c r="F1562" s="103">
        <v>1056</v>
      </c>
      <c r="G1562" s="15">
        <f t="shared" si="50"/>
        <v>528</v>
      </c>
      <c r="H1562" s="15">
        <f t="shared" si="51"/>
        <v>528</v>
      </c>
    </row>
    <row r="1563" spans="1:8" s="8" customFormat="1" ht="20.25" customHeight="1" x14ac:dyDescent="0.25">
      <c r="A1563" s="96" t="s">
        <v>273</v>
      </c>
      <c r="B1563" s="41">
        <v>1128118</v>
      </c>
      <c r="C1563" s="123" t="s">
        <v>2080</v>
      </c>
      <c r="D1563" s="12" t="s">
        <v>1061</v>
      </c>
      <c r="E1563" s="62">
        <v>1</v>
      </c>
      <c r="F1563" s="103">
        <v>25</v>
      </c>
      <c r="G1563" s="15">
        <f t="shared" si="50"/>
        <v>12.5</v>
      </c>
      <c r="H1563" s="15">
        <f t="shared" si="51"/>
        <v>12.5</v>
      </c>
    </row>
    <row r="1564" spans="1:8" s="8" customFormat="1" ht="13.5" customHeight="1" x14ac:dyDescent="0.25">
      <c r="A1564" s="96" t="s">
        <v>274</v>
      </c>
      <c r="B1564" s="41">
        <v>1127156</v>
      </c>
      <c r="C1564" s="123" t="s">
        <v>3003</v>
      </c>
      <c r="D1564" s="12" t="s">
        <v>1156</v>
      </c>
      <c r="E1564" s="62">
        <v>1</v>
      </c>
      <c r="F1564" s="103">
        <v>252</v>
      </c>
      <c r="G1564" s="15">
        <f t="shared" si="50"/>
        <v>126</v>
      </c>
      <c r="H1564" s="15">
        <f t="shared" si="51"/>
        <v>126</v>
      </c>
    </row>
    <row r="1565" spans="1:8" s="8" customFormat="1" ht="15" customHeight="1" x14ac:dyDescent="0.25">
      <c r="A1565" s="96" t="s">
        <v>275</v>
      </c>
      <c r="B1565" s="41">
        <v>1128107</v>
      </c>
      <c r="C1565" s="123" t="s">
        <v>3004</v>
      </c>
      <c r="D1565" s="12" t="s">
        <v>1156</v>
      </c>
      <c r="E1565" s="62">
        <v>6</v>
      </c>
      <c r="F1565" s="103">
        <v>279</v>
      </c>
      <c r="G1565" s="15">
        <f t="shared" si="50"/>
        <v>139.5</v>
      </c>
      <c r="H1565" s="15">
        <f t="shared" si="51"/>
        <v>139.5</v>
      </c>
    </row>
    <row r="1566" spans="1:8" s="8" customFormat="1" ht="14.25" customHeight="1" x14ac:dyDescent="0.25">
      <c r="A1566" s="96" t="s">
        <v>276</v>
      </c>
      <c r="B1566" s="41">
        <v>1128225</v>
      </c>
      <c r="C1566" s="123" t="s">
        <v>3005</v>
      </c>
      <c r="D1566" s="12" t="s">
        <v>1156</v>
      </c>
      <c r="E1566" s="62">
        <v>1</v>
      </c>
      <c r="F1566" s="103">
        <v>183</v>
      </c>
      <c r="G1566" s="15">
        <f t="shared" si="50"/>
        <v>91.5</v>
      </c>
      <c r="H1566" s="15">
        <f t="shared" si="51"/>
        <v>91.5</v>
      </c>
    </row>
    <row r="1567" spans="1:8" s="8" customFormat="1" ht="14.25" customHeight="1" x14ac:dyDescent="0.25">
      <c r="A1567" s="96" t="s">
        <v>277</v>
      </c>
      <c r="B1567" s="41">
        <v>1128151</v>
      </c>
      <c r="C1567" s="123" t="s">
        <v>2081</v>
      </c>
      <c r="D1567" s="12" t="s">
        <v>1156</v>
      </c>
      <c r="E1567" s="62">
        <v>2</v>
      </c>
      <c r="F1567" s="103">
        <v>53</v>
      </c>
      <c r="G1567" s="15">
        <f t="shared" si="50"/>
        <v>26.5</v>
      </c>
      <c r="H1567" s="15">
        <f t="shared" si="51"/>
        <v>26.5</v>
      </c>
    </row>
    <row r="1568" spans="1:8" s="8" customFormat="1" ht="15" customHeight="1" x14ac:dyDescent="0.25">
      <c r="A1568" s="96" t="s">
        <v>278</v>
      </c>
      <c r="B1568" s="41">
        <v>1127238</v>
      </c>
      <c r="C1568" s="107" t="s">
        <v>3006</v>
      </c>
      <c r="D1568" s="12" t="s">
        <v>1061</v>
      </c>
      <c r="E1568" s="62">
        <v>1</v>
      </c>
      <c r="F1568" s="103">
        <v>291</v>
      </c>
      <c r="G1568" s="15">
        <f t="shared" si="50"/>
        <v>145.5</v>
      </c>
      <c r="H1568" s="15">
        <f t="shared" si="51"/>
        <v>145.5</v>
      </c>
    </row>
    <row r="1569" spans="1:8" s="8" customFormat="1" ht="14.25" customHeight="1" x14ac:dyDescent="0.25">
      <c r="A1569" s="96" t="s">
        <v>279</v>
      </c>
      <c r="B1569" s="41">
        <v>1126220</v>
      </c>
      <c r="C1569" s="110" t="s">
        <v>2663</v>
      </c>
      <c r="D1569" s="12" t="s">
        <v>1156</v>
      </c>
      <c r="E1569" s="62">
        <v>1</v>
      </c>
      <c r="F1569" s="103">
        <v>56</v>
      </c>
      <c r="G1569" s="15">
        <f t="shared" si="50"/>
        <v>28</v>
      </c>
      <c r="H1569" s="15">
        <f t="shared" si="51"/>
        <v>28</v>
      </c>
    </row>
    <row r="1570" spans="1:8" s="8" customFormat="1" ht="15" customHeight="1" x14ac:dyDescent="0.25">
      <c r="A1570" s="96" t="s">
        <v>280</v>
      </c>
      <c r="B1570" s="41">
        <v>1124889</v>
      </c>
      <c r="C1570" s="67" t="s">
        <v>2188</v>
      </c>
      <c r="D1570" s="12" t="s">
        <v>1156</v>
      </c>
      <c r="E1570" s="62">
        <v>2</v>
      </c>
      <c r="F1570" s="103">
        <v>200</v>
      </c>
      <c r="G1570" s="15">
        <f t="shared" si="50"/>
        <v>100</v>
      </c>
      <c r="H1570" s="15">
        <f t="shared" si="51"/>
        <v>100</v>
      </c>
    </row>
    <row r="1571" spans="1:8" s="8" customFormat="1" ht="18" customHeight="1" x14ac:dyDescent="0.25">
      <c r="A1571" s="96" t="s">
        <v>281</v>
      </c>
      <c r="B1571" s="41">
        <v>1126692</v>
      </c>
      <c r="C1571" s="107" t="s">
        <v>1060</v>
      </c>
      <c r="D1571" s="12" t="s">
        <v>1061</v>
      </c>
      <c r="E1571" s="62">
        <v>2</v>
      </c>
      <c r="F1571" s="103">
        <v>172</v>
      </c>
      <c r="G1571" s="15">
        <f t="shared" si="50"/>
        <v>86</v>
      </c>
      <c r="H1571" s="15">
        <f t="shared" si="51"/>
        <v>86</v>
      </c>
    </row>
    <row r="1572" spans="1:8" s="8" customFormat="1" ht="14.25" customHeight="1" x14ac:dyDescent="0.25">
      <c r="A1572" s="96" t="s">
        <v>282</v>
      </c>
      <c r="B1572" s="41">
        <v>1126331</v>
      </c>
      <c r="C1572" s="67" t="s">
        <v>2535</v>
      </c>
      <c r="D1572" s="12" t="s">
        <v>1156</v>
      </c>
      <c r="E1572" s="62">
        <v>1</v>
      </c>
      <c r="F1572" s="103">
        <v>150</v>
      </c>
      <c r="G1572" s="15">
        <f t="shared" si="50"/>
        <v>75</v>
      </c>
      <c r="H1572" s="15">
        <f t="shared" si="51"/>
        <v>75</v>
      </c>
    </row>
    <row r="1573" spans="1:8" s="8" customFormat="1" ht="17.25" customHeight="1" x14ac:dyDescent="0.25">
      <c r="A1573" s="96" t="s">
        <v>283</v>
      </c>
      <c r="B1573" s="41">
        <v>1126693</v>
      </c>
      <c r="C1573" s="107" t="s">
        <v>718</v>
      </c>
      <c r="D1573" s="12" t="s">
        <v>1156</v>
      </c>
      <c r="E1573" s="62">
        <v>1</v>
      </c>
      <c r="F1573" s="103">
        <v>60</v>
      </c>
      <c r="G1573" s="15">
        <f t="shared" si="50"/>
        <v>30</v>
      </c>
      <c r="H1573" s="15">
        <f t="shared" si="51"/>
        <v>30</v>
      </c>
    </row>
    <row r="1574" spans="1:8" s="8" customFormat="1" ht="15.75" customHeight="1" x14ac:dyDescent="0.25">
      <c r="A1574" s="96" t="s">
        <v>284</v>
      </c>
      <c r="B1574" s="41">
        <v>1126193</v>
      </c>
      <c r="C1574" s="110" t="s">
        <v>718</v>
      </c>
      <c r="D1574" s="12" t="s">
        <v>1156</v>
      </c>
      <c r="E1574" s="62">
        <v>1</v>
      </c>
      <c r="F1574" s="103">
        <v>515</v>
      </c>
      <c r="G1574" s="15">
        <f t="shared" si="50"/>
        <v>257.5</v>
      </c>
      <c r="H1574" s="15">
        <f t="shared" si="51"/>
        <v>257.5</v>
      </c>
    </row>
    <row r="1575" spans="1:8" s="8" customFormat="1" ht="14.25" customHeight="1" x14ac:dyDescent="0.25">
      <c r="A1575" s="96" t="s">
        <v>285</v>
      </c>
      <c r="B1575" s="41">
        <v>11269176</v>
      </c>
      <c r="C1575" s="107" t="s">
        <v>3007</v>
      </c>
      <c r="D1575" s="12" t="s">
        <v>1156</v>
      </c>
      <c r="E1575" s="62">
        <v>1</v>
      </c>
      <c r="F1575" s="103">
        <v>850</v>
      </c>
      <c r="G1575" s="15">
        <f t="shared" si="50"/>
        <v>425</v>
      </c>
      <c r="H1575" s="15">
        <f t="shared" si="51"/>
        <v>425</v>
      </c>
    </row>
    <row r="1576" spans="1:8" s="8" customFormat="1" ht="13.5" customHeight="1" x14ac:dyDescent="0.25">
      <c r="A1576" s="96" t="s">
        <v>286</v>
      </c>
      <c r="B1576" s="41">
        <v>1124871</v>
      </c>
      <c r="C1576" s="107" t="s">
        <v>2540</v>
      </c>
      <c r="D1576" s="12" t="s">
        <v>1156</v>
      </c>
      <c r="E1576" s="62">
        <v>1</v>
      </c>
      <c r="F1576" s="103">
        <v>900</v>
      </c>
      <c r="G1576" s="15">
        <f t="shared" si="50"/>
        <v>450</v>
      </c>
      <c r="H1576" s="15">
        <f t="shared" si="51"/>
        <v>450</v>
      </c>
    </row>
    <row r="1577" spans="1:8" s="8" customFormat="1" ht="14.25" customHeight="1" x14ac:dyDescent="0.25">
      <c r="A1577" s="96" t="s">
        <v>287</v>
      </c>
      <c r="B1577" s="41">
        <v>1123610035</v>
      </c>
      <c r="C1577" s="107" t="s">
        <v>2664</v>
      </c>
      <c r="D1577" s="12" t="s">
        <v>1156</v>
      </c>
      <c r="E1577" s="62">
        <v>1</v>
      </c>
      <c r="F1577" s="103">
        <v>3111.56</v>
      </c>
      <c r="G1577" s="15">
        <f t="shared" si="50"/>
        <v>1555.78</v>
      </c>
      <c r="H1577" s="15">
        <f t="shared" si="51"/>
        <v>1555.78</v>
      </c>
    </row>
    <row r="1578" spans="1:8" s="8" customFormat="1" ht="16.5" customHeight="1" x14ac:dyDescent="0.25">
      <c r="A1578" s="96" t="s">
        <v>288</v>
      </c>
      <c r="B1578" s="41">
        <v>1126451</v>
      </c>
      <c r="C1578" s="107" t="s">
        <v>1060</v>
      </c>
      <c r="D1578" s="12" t="s">
        <v>1156</v>
      </c>
      <c r="E1578" s="62">
        <v>1</v>
      </c>
      <c r="F1578" s="103">
        <v>60</v>
      </c>
      <c r="G1578" s="15">
        <f t="shared" si="50"/>
        <v>30</v>
      </c>
      <c r="H1578" s="15">
        <f t="shared" si="51"/>
        <v>30</v>
      </c>
    </row>
    <row r="1579" spans="1:8" s="8" customFormat="1" ht="15.75" customHeight="1" x14ac:dyDescent="0.25">
      <c r="A1579" s="96" t="s">
        <v>289</v>
      </c>
      <c r="B1579" s="41">
        <v>1126111</v>
      </c>
      <c r="C1579" s="107" t="s">
        <v>1060</v>
      </c>
      <c r="D1579" s="12" t="s">
        <v>1156</v>
      </c>
      <c r="E1579" s="62">
        <v>1</v>
      </c>
      <c r="F1579" s="103">
        <v>60</v>
      </c>
      <c r="G1579" s="15">
        <f t="shared" si="50"/>
        <v>30</v>
      </c>
      <c r="H1579" s="15">
        <f t="shared" si="51"/>
        <v>30</v>
      </c>
    </row>
    <row r="1580" spans="1:8" s="8" customFormat="1" ht="17.25" customHeight="1" x14ac:dyDescent="0.25">
      <c r="A1580" s="96" t="s">
        <v>290</v>
      </c>
      <c r="B1580" s="41">
        <v>1126253</v>
      </c>
      <c r="C1580" s="110" t="s">
        <v>1058</v>
      </c>
      <c r="D1580" s="12" t="s">
        <v>1156</v>
      </c>
      <c r="E1580" s="62">
        <v>1</v>
      </c>
      <c r="F1580" s="103">
        <v>190</v>
      </c>
      <c r="G1580" s="15">
        <f t="shared" si="50"/>
        <v>95</v>
      </c>
      <c r="H1580" s="15">
        <f t="shared" si="51"/>
        <v>95</v>
      </c>
    </row>
    <row r="1581" spans="1:8" s="8" customFormat="1" ht="15" customHeight="1" x14ac:dyDescent="0.25">
      <c r="A1581" s="96" t="s">
        <v>291</v>
      </c>
      <c r="B1581" s="41">
        <v>1126452</v>
      </c>
      <c r="C1581" s="107" t="s">
        <v>3008</v>
      </c>
      <c r="D1581" s="12" t="s">
        <v>1156</v>
      </c>
      <c r="E1581" s="62">
        <v>1</v>
      </c>
      <c r="F1581" s="103">
        <v>60</v>
      </c>
      <c r="G1581" s="15">
        <f t="shared" si="50"/>
        <v>30</v>
      </c>
      <c r="H1581" s="15">
        <f t="shared" si="51"/>
        <v>30</v>
      </c>
    </row>
    <row r="1582" spans="1:8" s="8" customFormat="1" ht="20.25" customHeight="1" x14ac:dyDescent="0.25">
      <c r="A1582" s="96" t="s">
        <v>292</v>
      </c>
      <c r="B1582" s="41">
        <v>1126452</v>
      </c>
      <c r="C1582" s="107" t="s">
        <v>3007</v>
      </c>
      <c r="D1582" s="12" t="s">
        <v>293</v>
      </c>
      <c r="E1582" s="62">
        <v>1</v>
      </c>
      <c r="F1582" s="103">
        <v>60</v>
      </c>
      <c r="G1582" s="15">
        <f t="shared" ref="G1582:G1645" si="52">F1582/2</f>
        <v>30</v>
      </c>
      <c r="H1582" s="15">
        <f t="shared" si="51"/>
        <v>30</v>
      </c>
    </row>
    <row r="1583" spans="1:8" s="8" customFormat="1" ht="14.25" customHeight="1" x14ac:dyDescent="0.25">
      <c r="A1583" s="96" t="s">
        <v>294</v>
      </c>
      <c r="B1583" s="41">
        <v>1126453</v>
      </c>
      <c r="C1583" s="107" t="s">
        <v>3007</v>
      </c>
      <c r="D1583" s="12" t="s">
        <v>1156</v>
      </c>
      <c r="E1583" s="62">
        <v>1</v>
      </c>
      <c r="F1583" s="103">
        <v>514</v>
      </c>
      <c r="G1583" s="15">
        <f t="shared" si="52"/>
        <v>257</v>
      </c>
      <c r="H1583" s="15">
        <f t="shared" ref="H1583:H1643" si="53">F1583-G1583</f>
        <v>257</v>
      </c>
    </row>
    <row r="1584" spans="1:8" s="8" customFormat="1" ht="21.75" customHeight="1" x14ac:dyDescent="0.25">
      <c r="A1584" s="96" t="s">
        <v>295</v>
      </c>
      <c r="B1584" s="42">
        <v>1126583</v>
      </c>
      <c r="C1584" s="104" t="s">
        <v>3009</v>
      </c>
      <c r="D1584" s="12" t="s">
        <v>1061</v>
      </c>
      <c r="E1584" s="62">
        <v>1</v>
      </c>
      <c r="F1584" s="103">
        <v>700</v>
      </c>
      <c r="G1584" s="15">
        <f t="shared" si="52"/>
        <v>350</v>
      </c>
      <c r="H1584" s="15">
        <f t="shared" si="53"/>
        <v>350</v>
      </c>
    </row>
    <row r="1585" spans="1:8" s="8" customFormat="1" ht="16.5" customHeight="1" x14ac:dyDescent="0.25">
      <c r="A1585" s="96" t="s">
        <v>296</v>
      </c>
      <c r="B1585" s="45">
        <v>1126254</v>
      </c>
      <c r="C1585" s="110" t="s">
        <v>1059</v>
      </c>
      <c r="D1585" s="12" t="s">
        <v>1156</v>
      </c>
      <c r="E1585" s="62">
        <v>1</v>
      </c>
      <c r="F1585" s="103">
        <v>275</v>
      </c>
      <c r="G1585" s="15">
        <f t="shared" si="52"/>
        <v>137.5</v>
      </c>
      <c r="H1585" s="15">
        <f t="shared" si="53"/>
        <v>137.5</v>
      </c>
    </row>
    <row r="1586" spans="1:8" s="8" customFormat="1" ht="15.75" customHeight="1" x14ac:dyDescent="0.25">
      <c r="A1586" s="96" t="s">
        <v>297</v>
      </c>
      <c r="B1586" s="41">
        <v>1124873</v>
      </c>
      <c r="C1586" s="104" t="s">
        <v>3010</v>
      </c>
      <c r="D1586" s="12" t="s">
        <v>1156</v>
      </c>
      <c r="E1586" s="62">
        <v>1</v>
      </c>
      <c r="F1586" s="103">
        <v>300</v>
      </c>
      <c r="G1586" s="15">
        <f t="shared" si="52"/>
        <v>150</v>
      </c>
      <c r="H1586" s="15">
        <f t="shared" si="53"/>
        <v>150</v>
      </c>
    </row>
    <row r="1587" spans="1:8" s="8" customFormat="1" ht="15" customHeight="1" x14ac:dyDescent="0.25">
      <c r="A1587" s="96" t="s">
        <v>298</v>
      </c>
      <c r="B1587" s="41">
        <v>1124867</v>
      </c>
      <c r="C1587" s="67" t="s">
        <v>2412</v>
      </c>
      <c r="D1587" s="12" t="s">
        <v>1061</v>
      </c>
      <c r="E1587" s="62">
        <v>1</v>
      </c>
      <c r="F1587" s="103">
        <v>220</v>
      </c>
      <c r="G1587" s="15">
        <f t="shared" si="52"/>
        <v>110</v>
      </c>
      <c r="H1587" s="15">
        <f t="shared" si="53"/>
        <v>110</v>
      </c>
    </row>
    <row r="1588" spans="1:8" s="8" customFormat="1" ht="14.25" customHeight="1" x14ac:dyDescent="0.25">
      <c r="A1588" s="96" t="s">
        <v>299</v>
      </c>
      <c r="B1588" s="41" t="s">
        <v>2684</v>
      </c>
      <c r="C1588" s="107" t="s">
        <v>3011</v>
      </c>
      <c r="D1588" s="12" t="s">
        <v>1156</v>
      </c>
      <c r="E1588" s="62">
        <v>1</v>
      </c>
      <c r="F1588" s="103">
        <v>220</v>
      </c>
      <c r="G1588" s="15">
        <f t="shared" si="52"/>
        <v>110</v>
      </c>
      <c r="H1588" s="15">
        <f t="shared" si="53"/>
        <v>110</v>
      </c>
    </row>
    <row r="1589" spans="1:8" s="8" customFormat="1" ht="14.25" customHeight="1" x14ac:dyDescent="0.25">
      <c r="A1589" s="96" t="s">
        <v>300</v>
      </c>
      <c r="B1589" s="41">
        <v>1124250</v>
      </c>
      <c r="C1589" s="107" t="s">
        <v>3012</v>
      </c>
      <c r="D1589" s="12" t="s">
        <v>1156</v>
      </c>
      <c r="E1589" s="62">
        <v>2</v>
      </c>
      <c r="F1589" s="103">
        <v>116</v>
      </c>
      <c r="G1589" s="15">
        <f t="shared" si="52"/>
        <v>58</v>
      </c>
      <c r="H1589" s="15">
        <f t="shared" si="53"/>
        <v>58</v>
      </c>
    </row>
    <row r="1590" spans="1:8" s="8" customFormat="1" ht="15" customHeight="1" x14ac:dyDescent="0.25">
      <c r="A1590" s="96" t="s">
        <v>301</v>
      </c>
      <c r="B1590" s="41">
        <v>1126856</v>
      </c>
      <c r="C1590" s="107" t="s">
        <v>3013</v>
      </c>
      <c r="D1590" s="12" t="s">
        <v>1061</v>
      </c>
      <c r="E1590" s="62">
        <v>1</v>
      </c>
      <c r="F1590" s="103">
        <v>180</v>
      </c>
      <c r="G1590" s="15">
        <f t="shared" si="52"/>
        <v>90</v>
      </c>
      <c r="H1590" s="15">
        <f t="shared" si="53"/>
        <v>90</v>
      </c>
    </row>
    <row r="1591" spans="1:8" s="8" customFormat="1" ht="17.25" customHeight="1" x14ac:dyDescent="0.25">
      <c r="A1591" s="96" t="s">
        <v>302</v>
      </c>
      <c r="B1591" s="51">
        <v>1126856</v>
      </c>
      <c r="C1591" s="101" t="s">
        <v>3013</v>
      </c>
      <c r="D1591" s="12" t="s">
        <v>1061</v>
      </c>
      <c r="E1591" s="62">
        <v>1</v>
      </c>
      <c r="F1591" s="103">
        <v>180</v>
      </c>
      <c r="G1591" s="15">
        <f t="shared" si="52"/>
        <v>90</v>
      </c>
      <c r="H1591" s="15">
        <f t="shared" si="53"/>
        <v>90</v>
      </c>
    </row>
    <row r="1592" spans="1:8" s="8" customFormat="1" ht="15.75" customHeight="1" x14ac:dyDescent="0.25">
      <c r="A1592" s="96" t="s">
        <v>303</v>
      </c>
      <c r="B1592" s="41">
        <v>1128082</v>
      </c>
      <c r="C1592" s="49" t="s">
        <v>2665</v>
      </c>
      <c r="D1592" s="12" t="s">
        <v>1156</v>
      </c>
      <c r="E1592" s="62">
        <v>4</v>
      </c>
      <c r="F1592" s="103">
        <v>80</v>
      </c>
      <c r="G1592" s="15">
        <f t="shared" si="52"/>
        <v>40</v>
      </c>
      <c r="H1592" s="15">
        <f t="shared" si="53"/>
        <v>40</v>
      </c>
    </row>
    <row r="1593" spans="1:8" s="8" customFormat="1" ht="15.75" customHeight="1" x14ac:dyDescent="0.25">
      <c r="A1593" s="96" t="s">
        <v>304</v>
      </c>
      <c r="B1593" s="59">
        <v>1128179</v>
      </c>
      <c r="C1593" s="275" t="s">
        <v>2666</v>
      </c>
      <c r="D1593" s="12" t="s">
        <v>1061</v>
      </c>
      <c r="E1593" s="62">
        <v>6</v>
      </c>
      <c r="F1593" s="103">
        <v>300</v>
      </c>
      <c r="G1593" s="15">
        <f t="shared" si="52"/>
        <v>150</v>
      </c>
      <c r="H1593" s="15">
        <f t="shared" si="53"/>
        <v>150</v>
      </c>
    </row>
    <row r="1594" spans="1:8" s="8" customFormat="1" ht="16.5" customHeight="1" x14ac:dyDescent="0.25">
      <c r="A1594" s="96" t="s">
        <v>305</v>
      </c>
      <c r="B1594" s="41">
        <v>1128081</v>
      </c>
      <c r="C1594" s="49" t="s">
        <v>2667</v>
      </c>
      <c r="D1594" s="12" t="s">
        <v>1156</v>
      </c>
      <c r="E1594" s="62">
        <v>8</v>
      </c>
      <c r="F1594" s="103">
        <v>280</v>
      </c>
      <c r="G1594" s="15">
        <f t="shared" si="52"/>
        <v>140</v>
      </c>
      <c r="H1594" s="15">
        <f t="shared" si="53"/>
        <v>140</v>
      </c>
    </row>
    <row r="1595" spans="1:8" s="8" customFormat="1" ht="15.75" customHeight="1" x14ac:dyDescent="0.25">
      <c r="A1595" s="96" t="s">
        <v>306</v>
      </c>
      <c r="B1595" s="41">
        <v>1122162</v>
      </c>
      <c r="C1595" s="107" t="s">
        <v>2667</v>
      </c>
      <c r="D1595" s="12" t="s">
        <v>1156</v>
      </c>
      <c r="E1595" s="62">
        <v>2</v>
      </c>
      <c r="F1595" s="103">
        <v>145</v>
      </c>
      <c r="G1595" s="15">
        <f t="shared" si="52"/>
        <v>72.5</v>
      </c>
      <c r="H1595" s="15">
        <f t="shared" si="53"/>
        <v>72.5</v>
      </c>
    </row>
    <row r="1596" spans="1:8" s="8" customFormat="1" ht="15.75" customHeight="1" x14ac:dyDescent="0.25">
      <c r="A1596" s="96" t="s">
        <v>307</v>
      </c>
      <c r="B1596" s="41">
        <v>1128071</v>
      </c>
      <c r="C1596" s="123" t="s">
        <v>2668</v>
      </c>
      <c r="D1596" s="12" t="s">
        <v>1156</v>
      </c>
      <c r="E1596" s="62">
        <v>4</v>
      </c>
      <c r="F1596" s="103">
        <v>504</v>
      </c>
      <c r="G1596" s="15">
        <f t="shared" si="52"/>
        <v>252</v>
      </c>
      <c r="H1596" s="15">
        <f t="shared" si="53"/>
        <v>252</v>
      </c>
    </row>
    <row r="1597" spans="1:8" s="8" customFormat="1" ht="15.75" customHeight="1" x14ac:dyDescent="0.25">
      <c r="A1597" s="96" t="s">
        <v>308</v>
      </c>
      <c r="B1597" s="41">
        <v>1128024</v>
      </c>
      <c r="C1597" s="123" t="s">
        <v>1066</v>
      </c>
      <c r="D1597" s="12" t="s">
        <v>1156</v>
      </c>
      <c r="E1597" s="62">
        <v>8</v>
      </c>
      <c r="F1597" s="103">
        <v>136</v>
      </c>
      <c r="G1597" s="15">
        <f t="shared" si="52"/>
        <v>68</v>
      </c>
      <c r="H1597" s="15">
        <f t="shared" si="53"/>
        <v>68</v>
      </c>
    </row>
    <row r="1598" spans="1:8" s="8" customFormat="1" ht="18" customHeight="1" x14ac:dyDescent="0.25">
      <c r="A1598" s="96" t="s">
        <v>309</v>
      </c>
      <c r="B1598" s="41">
        <v>1128024</v>
      </c>
      <c r="C1598" s="123" t="s">
        <v>1066</v>
      </c>
      <c r="D1598" s="12" t="s">
        <v>1156</v>
      </c>
      <c r="E1598" s="62">
        <v>2</v>
      </c>
      <c r="F1598" s="103">
        <v>34</v>
      </c>
      <c r="G1598" s="15">
        <f t="shared" si="52"/>
        <v>17</v>
      </c>
      <c r="H1598" s="15">
        <f t="shared" si="53"/>
        <v>17</v>
      </c>
    </row>
    <row r="1599" spans="1:8" s="8" customFormat="1" ht="15" customHeight="1" x14ac:dyDescent="0.25">
      <c r="A1599" s="96" t="s">
        <v>310</v>
      </c>
      <c r="B1599" s="41">
        <v>1128046</v>
      </c>
      <c r="C1599" s="48" t="s">
        <v>2084</v>
      </c>
      <c r="D1599" s="12" t="s">
        <v>1156</v>
      </c>
      <c r="E1599" s="62">
        <v>1</v>
      </c>
      <c r="F1599" s="103">
        <v>40</v>
      </c>
      <c r="G1599" s="15">
        <f t="shared" si="52"/>
        <v>20</v>
      </c>
      <c r="H1599" s="15">
        <f t="shared" si="53"/>
        <v>20</v>
      </c>
    </row>
    <row r="1600" spans="1:8" s="8" customFormat="1" ht="16.5" customHeight="1" x14ac:dyDescent="0.25">
      <c r="A1600" s="96" t="s">
        <v>311</v>
      </c>
      <c r="B1600" s="45">
        <v>1128175</v>
      </c>
      <c r="C1600" s="273" t="s">
        <v>2085</v>
      </c>
      <c r="D1600" s="12" t="s">
        <v>1156</v>
      </c>
      <c r="E1600" s="121">
        <v>6</v>
      </c>
      <c r="F1600" s="122">
        <v>142</v>
      </c>
      <c r="G1600" s="15">
        <f t="shared" si="52"/>
        <v>71</v>
      </c>
      <c r="H1600" s="15">
        <f t="shared" si="53"/>
        <v>71</v>
      </c>
    </row>
    <row r="1601" spans="1:8" s="8" customFormat="1" ht="16.5" customHeight="1" x14ac:dyDescent="0.25">
      <c r="A1601" s="96" t="s">
        <v>312</v>
      </c>
      <c r="B1601" s="45">
        <v>112610113</v>
      </c>
      <c r="C1601" s="273" t="s">
        <v>2669</v>
      </c>
      <c r="D1601" s="12" t="s">
        <v>1156</v>
      </c>
      <c r="E1601" s="121">
        <v>1</v>
      </c>
      <c r="F1601" s="122">
        <v>8699</v>
      </c>
      <c r="G1601" s="15">
        <f t="shared" si="52"/>
        <v>4349.5</v>
      </c>
      <c r="H1601" s="15">
        <f t="shared" si="53"/>
        <v>4349.5</v>
      </c>
    </row>
    <row r="1602" spans="1:8" s="8" customFormat="1" ht="14.25" customHeight="1" x14ac:dyDescent="0.25">
      <c r="A1602" s="96" t="s">
        <v>313</v>
      </c>
      <c r="B1602" s="45" t="s">
        <v>2685</v>
      </c>
      <c r="C1602" s="273" t="s">
        <v>2670</v>
      </c>
      <c r="D1602" s="12" t="s">
        <v>1156</v>
      </c>
      <c r="E1602" s="121">
        <v>2</v>
      </c>
      <c r="F1602" s="122">
        <v>5660</v>
      </c>
      <c r="G1602" s="15">
        <f t="shared" si="52"/>
        <v>2830</v>
      </c>
      <c r="H1602" s="15">
        <f t="shared" si="53"/>
        <v>2830</v>
      </c>
    </row>
    <row r="1603" spans="1:8" s="8" customFormat="1" ht="16.5" customHeight="1" x14ac:dyDescent="0.25">
      <c r="A1603" s="96" t="s">
        <v>314</v>
      </c>
      <c r="B1603" s="45" t="s">
        <v>2119</v>
      </c>
      <c r="C1603" s="273" t="s">
        <v>2671</v>
      </c>
      <c r="D1603" s="12" t="s">
        <v>1156</v>
      </c>
      <c r="E1603" s="121">
        <v>1</v>
      </c>
      <c r="F1603" s="122">
        <v>1782.5</v>
      </c>
      <c r="G1603" s="15">
        <f t="shared" si="52"/>
        <v>891.25</v>
      </c>
      <c r="H1603" s="15">
        <f t="shared" si="53"/>
        <v>891.25</v>
      </c>
    </row>
    <row r="1604" spans="1:8" s="8" customFormat="1" ht="16.5" customHeight="1" x14ac:dyDescent="0.25">
      <c r="A1604" s="96" t="s">
        <v>315</v>
      </c>
      <c r="B1604" s="45" t="s">
        <v>3014</v>
      </c>
      <c r="C1604" s="273" t="s">
        <v>2671</v>
      </c>
      <c r="D1604" s="12" t="s">
        <v>1156</v>
      </c>
      <c r="E1604" s="121">
        <v>1</v>
      </c>
      <c r="F1604" s="122">
        <v>3250</v>
      </c>
      <c r="G1604" s="15">
        <f t="shared" si="52"/>
        <v>1625</v>
      </c>
      <c r="H1604" s="15">
        <f t="shared" si="53"/>
        <v>1625</v>
      </c>
    </row>
    <row r="1605" spans="1:8" s="8" customFormat="1" ht="14.25" customHeight="1" x14ac:dyDescent="0.25">
      <c r="A1605" s="96" t="s">
        <v>316</v>
      </c>
      <c r="B1605" s="45">
        <v>11271018</v>
      </c>
      <c r="C1605" s="273" t="s">
        <v>2324</v>
      </c>
      <c r="D1605" s="12" t="s">
        <v>1061</v>
      </c>
      <c r="E1605" s="76">
        <v>1</v>
      </c>
      <c r="F1605" s="122">
        <v>2290</v>
      </c>
      <c r="G1605" s="15">
        <f t="shared" si="52"/>
        <v>1145</v>
      </c>
      <c r="H1605" s="15">
        <f t="shared" si="53"/>
        <v>1145</v>
      </c>
    </row>
    <row r="1606" spans="1:8" s="8" customFormat="1" ht="15.75" customHeight="1" x14ac:dyDescent="0.25">
      <c r="A1606" s="96" t="s">
        <v>317</v>
      </c>
      <c r="B1606" s="41">
        <v>11271025</v>
      </c>
      <c r="C1606" s="123" t="s">
        <v>2320</v>
      </c>
      <c r="D1606" s="12" t="s">
        <v>1061</v>
      </c>
      <c r="E1606" s="124">
        <v>1</v>
      </c>
      <c r="F1606" s="103">
        <v>190</v>
      </c>
      <c r="G1606" s="15">
        <f t="shared" si="52"/>
        <v>95</v>
      </c>
      <c r="H1606" s="15">
        <f t="shared" si="53"/>
        <v>95</v>
      </c>
    </row>
    <row r="1607" spans="1:8" s="8" customFormat="1" ht="15.75" customHeight="1" x14ac:dyDescent="0.25">
      <c r="A1607" s="96" t="s">
        <v>318</v>
      </c>
      <c r="B1607" s="59">
        <v>1128163</v>
      </c>
      <c r="C1607" s="272" t="s">
        <v>3015</v>
      </c>
      <c r="D1607" s="146" t="s">
        <v>1061</v>
      </c>
      <c r="E1607" s="115">
        <v>1</v>
      </c>
      <c r="F1607" s="116">
        <v>44</v>
      </c>
      <c r="G1607" s="26">
        <f t="shared" si="52"/>
        <v>22</v>
      </c>
      <c r="H1607" s="15">
        <f t="shared" si="53"/>
        <v>22</v>
      </c>
    </row>
    <row r="1608" spans="1:8" s="8" customFormat="1" ht="14.25" customHeight="1" x14ac:dyDescent="0.25">
      <c r="A1608" s="96" t="s">
        <v>319</v>
      </c>
      <c r="B1608" s="41">
        <v>1128166</v>
      </c>
      <c r="C1608" s="67" t="s">
        <v>3016</v>
      </c>
      <c r="D1608" s="12" t="s">
        <v>1156</v>
      </c>
      <c r="E1608" s="62">
        <v>4</v>
      </c>
      <c r="F1608" s="103">
        <v>88</v>
      </c>
      <c r="G1608" s="15">
        <f t="shared" si="52"/>
        <v>44</v>
      </c>
      <c r="H1608" s="15">
        <f t="shared" si="53"/>
        <v>44</v>
      </c>
    </row>
    <row r="1609" spans="1:8" s="8" customFormat="1" ht="17.25" customHeight="1" x14ac:dyDescent="0.25">
      <c r="A1609" s="96" t="s">
        <v>320</v>
      </c>
      <c r="B1609" s="41">
        <v>1128167</v>
      </c>
      <c r="C1609" s="67" t="s">
        <v>2686</v>
      </c>
      <c r="D1609" s="12" t="s">
        <v>1156</v>
      </c>
      <c r="E1609" s="62">
        <v>4</v>
      </c>
      <c r="F1609" s="103">
        <v>88</v>
      </c>
      <c r="G1609" s="15">
        <f t="shared" si="52"/>
        <v>44</v>
      </c>
      <c r="H1609" s="15">
        <f t="shared" si="53"/>
        <v>44</v>
      </c>
    </row>
    <row r="1610" spans="1:8" s="8" customFormat="1" ht="15.75" customHeight="1" x14ac:dyDescent="0.25">
      <c r="A1610" s="96" t="s">
        <v>321</v>
      </c>
      <c r="B1610" s="41">
        <v>1127188</v>
      </c>
      <c r="C1610" s="107" t="s">
        <v>2687</v>
      </c>
      <c r="D1610" s="12" t="s">
        <v>1156</v>
      </c>
      <c r="E1610" s="112">
        <v>1</v>
      </c>
      <c r="F1610" s="100">
        <v>3200</v>
      </c>
      <c r="G1610" s="15">
        <f t="shared" si="52"/>
        <v>1600</v>
      </c>
      <c r="H1610" s="15">
        <f t="shared" si="53"/>
        <v>1600</v>
      </c>
    </row>
    <row r="1611" spans="1:8" s="8" customFormat="1" ht="15.75" customHeight="1" x14ac:dyDescent="0.25">
      <c r="A1611" s="96" t="s">
        <v>322</v>
      </c>
      <c r="B1611" s="41">
        <v>1128157</v>
      </c>
      <c r="C1611" s="67" t="s">
        <v>2910</v>
      </c>
      <c r="D1611" s="12" t="s">
        <v>1156</v>
      </c>
      <c r="E1611" s="62">
        <v>44</v>
      </c>
      <c r="F1611" s="103">
        <v>5478</v>
      </c>
      <c r="G1611" s="15">
        <f t="shared" si="52"/>
        <v>2739</v>
      </c>
      <c r="H1611" s="15">
        <f t="shared" si="53"/>
        <v>2739</v>
      </c>
    </row>
    <row r="1612" spans="1:8" s="8" customFormat="1" ht="15" customHeight="1" x14ac:dyDescent="0.25">
      <c r="A1612" s="96" t="s">
        <v>323</v>
      </c>
      <c r="B1612" s="41" t="s">
        <v>2717</v>
      </c>
      <c r="C1612" s="67" t="s">
        <v>2193</v>
      </c>
      <c r="D1612" s="12" t="s">
        <v>1061</v>
      </c>
      <c r="E1612" s="62">
        <v>12</v>
      </c>
      <c r="F1612" s="103">
        <v>579.19000000000005</v>
      </c>
      <c r="G1612" s="15">
        <f t="shared" si="52"/>
        <v>289.59500000000003</v>
      </c>
      <c r="H1612" s="15">
        <f t="shared" si="53"/>
        <v>289.59500000000003</v>
      </c>
    </row>
    <row r="1613" spans="1:8" s="8" customFormat="1" ht="15" customHeight="1" x14ac:dyDescent="0.25">
      <c r="A1613" s="96" t="s">
        <v>324</v>
      </c>
      <c r="B1613" s="41">
        <v>1128249</v>
      </c>
      <c r="C1613" s="107" t="s">
        <v>3017</v>
      </c>
      <c r="D1613" s="12" t="s">
        <v>1156</v>
      </c>
      <c r="E1613" s="62">
        <v>22</v>
      </c>
      <c r="F1613" s="103">
        <v>7106</v>
      </c>
      <c r="G1613" s="15">
        <f t="shared" si="52"/>
        <v>3553</v>
      </c>
      <c r="H1613" s="15">
        <f t="shared" si="53"/>
        <v>3553</v>
      </c>
    </row>
    <row r="1614" spans="1:8" s="8" customFormat="1" ht="18" customHeight="1" x14ac:dyDescent="0.25">
      <c r="A1614" s="96" t="s">
        <v>325</v>
      </c>
      <c r="B1614" s="41">
        <v>1128250</v>
      </c>
      <c r="C1614" s="107" t="s">
        <v>3018</v>
      </c>
      <c r="D1614" s="12" t="s">
        <v>1156</v>
      </c>
      <c r="E1614" s="62">
        <v>8</v>
      </c>
      <c r="F1614" s="103">
        <v>2880.4</v>
      </c>
      <c r="G1614" s="15">
        <f t="shared" si="52"/>
        <v>1440.2</v>
      </c>
      <c r="H1614" s="15">
        <f t="shared" si="53"/>
        <v>1440.2</v>
      </c>
    </row>
    <row r="1615" spans="1:8" s="8" customFormat="1" ht="13.5" customHeight="1" x14ac:dyDescent="0.25">
      <c r="A1615" s="96" t="s">
        <v>326</v>
      </c>
      <c r="B1615" s="41">
        <v>1126362</v>
      </c>
      <c r="C1615" s="107" t="s">
        <v>2688</v>
      </c>
      <c r="D1615" s="12" t="s">
        <v>1156</v>
      </c>
      <c r="E1615" s="62">
        <v>1</v>
      </c>
      <c r="F1615" s="103">
        <v>200</v>
      </c>
      <c r="G1615" s="15">
        <f t="shared" si="52"/>
        <v>100</v>
      </c>
      <c r="H1615" s="15">
        <f t="shared" si="53"/>
        <v>100</v>
      </c>
    </row>
    <row r="1616" spans="1:8" s="8" customFormat="1" ht="14.25" customHeight="1" x14ac:dyDescent="0.25">
      <c r="A1616" s="96" t="s">
        <v>327</v>
      </c>
      <c r="B1616" s="41">
        <v>1127981</v>
      </c>
      <c r="C1616" s="107" t="s">
        <v>2689</v>
      </c>
      <c r="D1616" s="12" t="s">
        <v>1156</v>
      </c>
      <c r="E1616" s="62">
        <v>1</v>
      </c>
      <c r="F1616" s="103">
        <v>2200</v>
      </c>
      <c r="G1616" s="15">
        <f t="shared" si="52"/>
        <v>1100</v>
      </c>
      <c r="H1616" s="15">
        <f t="shared" si="53"/>
        <v>1100</v>
      </c>
    </row>
    <row r="1617" spans="1:8" s="8" customFormat="1" ht="14.25" customHeight="1" x14ac:dyDescent="0.25">
      <c r="A1617" s="96" t="s">
        <v>328</v>
      </c>
      <c r="B1617" s="41">
        <v>1126310</v>
      </c>
      <c r="C1617" s="107" t="s">
        <v>1072</v>
      </c>
      <c r="D1617" s="12" t="s">
        <v>1156</v>
      </c>
      <c r="E1617" s="62">
        <v>1</v>
      </c>
      <c r="F1617" s="103">
        <v>25</v>
      </c>
      <c r="G1617" s="15">
        <f t="shared" si="52"/>
        <v>12.5</v>
      </c>
      <c r="H1617" s="15">
        <f t="shared" si="53"/>
        <v>12.5</v>
      </c>
    </row>
    <row r="1618" spans="1:8" s="8" customFormat="1" ht="15" customHeight="1" x14ac:dyDescent="0.25">
      <c r="A1618" s="96" t="s">
        <v>329</v>
      </c>
      <c r="B1618" s="41">
        <v>1127351</v>
      </c>
      <c r="C1618" s="107" t="s">
        <v>2513</v>
      </c>
      <c r="D1618" s="12" t="s">
        <v>1156</v>
      </c>
      <c r="E1618" s="62">
        <v>1</v>
      </c>
      <c r="F1618" s="103">
        <v>70</v>
      </c>
      <c r="G1618" s="15">
        <f t="shared" si="52"/>
        <v>35</v>
      </c>
      <c r="H1618" s="15">
        <f t="shared" si="53"/>
        <v>35</v>
      </c>
    </row>
    <row r="1619" spans="1:8" s="8" customFormat="1" ht="15" customHeight="1" x14ac:dyDescent="0.25">
      <c r="A1619" s="96" t="s">
        <v>330</v>
      </c>
      <c r="B1619" s="41">
        <v>1126303</v>
      </c>
      <c r="C1619" s="107" t="s">
        <v>1073</v>
      </c>
      <c r="D1619" s="12" t="s">
        <v>1156</v>
      </c>
      <c r="E1619" s="62">
        <v>1</v>
      </c>
      <c r="F1619" s="103">
        <v>8</v>
      </c>
      <c r="G1619" s="15">
        <f t="shared" si="52"/>
        <v>4</v>
      </c>
      <c r="H1619" s="15">
        <f t="shared" si="53"/>
        <v>4</v>
      </c>
    </row>
    <row r="1620" spans="1:8" s="8" customFormat="1" ht="14.25" customHeight="1" x14ac:dyDescent="0.25">
      <c r="A1620" s="96" t="s">
        <v>331</v>
      </c>
      <c r="B1620" s="41">
        <v>1126305</v>
      </c>
      <c r="C1620" s="107" t="s">
        <v>1073</v>
      </c>
      <c r="D1620" s="12" t="s">
        <v>1156</v>
      </c>
      <c r="E1620" s="62">
        <v>1</v>
      </c>
      <c r="F1620" s="103">
        <v>128</v>
      </c>
      <c r="G1620" s="15">
        <f t="shared" si="52"/>
        <v>64</v>
      </c>
      <c r="H1620" s="15">
        <f t="shared" si="53"/>
        <v>64</v>
      </c>
    </row>
    <row r="1621" spans="1:8" s="8" customFormat="1" ht="15.75" customHeight="1" x14ac:dyDescent="0.25">
      <c r="A1621" s="96" t="s">
        <v>332</v>
      </c>
      <c r="B1621" s="41">
        <v>1126384</v>
      </c>
      <c r="C1621" s="67" t="s">
        <v>2690</v>
      </c>
      <c r="D1621" s="12" t="s">
        <v>1156</v>
      </c>
      <c r="E1621" s="62">
        <v>2</v>
      </c>
      <c r="F1621" s="103">
        <v>512</v>
      </c>
      <c r="G1621" s="15">
        <f t="shared" si="52"/>
        <v>256</v>
      </c>
      <c r="H1621" s="15">
        <f t="shared" si="53"/>
        <v>256</v>
      </c>
    </row>
    <row r="1622" spans="1:8" s="8" customFormat="1" ht="15.75" customHeight="1" x14ac:dyDescent="0.25">
      <c r="A1622" s="96" t="s">
        <v>333</v>
      </c>
      <c r="B1622" s="41" t="s">
        <v>2718</v>
      </c>
      <c r="C1622" s="107" t="s">
        <v>3019</v>
      </c>
      <c r="D1622" s="12" t="s">
        <v>1156</v>
      </c>
      <c r="E1622" s="62">
        <v>1</v>
      </c>
      <c r="F1622" s="103">
        <v>300</v>
      </c>
      <c r="G1622" s="15">
        <f t="shared" si="52"/>
        <v>150</v>
      </c>
      <c r="H1622" s="15">
        <f t="shared" si="53"/>
        <v>150</v>
      </c>
    </row>
    <row r="1623" spans="1:8" s="8" customFormat="1" ht="14.25" customHeight="1" x14ac:dyDescent="0.25">
      <c r="A1623" s="96" t="s">
        <v>334</v>
      </c>
      <c r="B1623" s="41">
        <v>1126963</v>
      </c>
      <c r="C1623" s="107" t="s">
        <v>2691</v>
      </c>
      <c r="D1623" s="12" t="s">
        <v>1156</v>
      </c>
      <c r="E1623" s="62">
        <v>1</v>
      </c>
      <c r="F1623" s="103">
        <v>1500</v>
      </c>
      <c r="G1623" s="15">
        <f t="shared" si="52"/>
        <v>750</v>
      </c>
      <c r="H1623" s="15">
        <f t="shared" si="53"/>
        <v>750</v>
      </c>
    </row>
    <row r="1624" spans="1:8" s="8" customFormat="1" ht="15.75" customHeight="1" x14ac:dyDescent="0.25">
      <c r="A1624" s="96" t="s">
        <v>335</v>
      </c>
      <c r="B1624" s="41">
        <v>1126302</v>
      </c>
      <c r="C1624" s="107" t="s">
        <v>1074</v>
      </c>
      <c r="D1624" s="12" t="s">
        <v>1061</v>
      </c>
      <c r="E1624" s="62">
        <v>1</v>
      </c>
      <c r="F1624" s="103">
        <v>163</v>
      </c>
      <c r="G1624" s="15">
        <f t="shared" si="52"/>
        <v>81.5</v>
      </c>
      <c r="H1624" s="15">
        <f t="shared" si="53"/>
        <v>81.5</v>
      </c>
    </row>
    <row r="1625" spans="1:8" s="8" customFormat="1" ht="15.75" customHeight="1" x14ac:dyDescent="0.25">
      <c r="A1625" s="96" t="s">
        <v>336</v>
      </c>
      <c r="B1625" s="41">
        <v>1126307</v>
      </c>
      <c r="C1625" s="107" t="s">
        <v>1074</v>
      </c>
      <c r="D1625" s="12" t="s">
        <v>1156</v>
      </c>
      <c r="E1625" s="62">
        <v>1</v>
      </c>
      <c r="F1625" s="103">
        <v>162</v>
      </c>
      <c r="G1625" s="15">
        <f t="shared" si="52"/>
        <v>81</v>
      </c>
      <c r="H1625" s="15">
        <f t="shared" si="53"/>
        <v>81</v>
      </c>
    </row>
    <row r="1626" spans="1:8" s="8" customFormat="1" ht="15" customHeight="1" x14ac:dyDescent="0.25">
      <c r="A1626" s="96" t="s">
        <v>337</v>
      </c>
      <c r="B1626" s="41" t="s">
        <v>2719</v>
      </c>
      <c r="C1626" s="107" t="s">
        <v>2594</v>
      </c>
      <c r="D1626" s="12" t="s">
        <v>1156</v>
      </c>
      <c r="E1626" s="62">
        <v>1</v>
      </c>
      <c r="F1626" s="103">
        <v>538</v>
      </c>
      <c r="G1626" s="15">
        <f t="shared" si="52"/>
        <v>269</v>
      </c>
      <c r="H1626" s="15">
        <f t="shared" si="53"/>
        <v>269</v>
      </c>
    </row>
    <row r="1627" spans="1:8" s="8" customFormat="1" ht="14.25" customHeight="1" x14ac:dyDescent="0.25">
      <c r="A1627" s="96" t="s">
        <v>338</v>
      </c>
      <c r="B1627" s="41" t="s">
        <v>2720</v>
      </c>
      <c r="C1627" s="107" t="s">
        <v>2594</v>
      </c>
      <c r="D1627" s="12" t="s">
        <v>1156</v>
      </c>
      <c r="E1627" s="62">
        <v>1</v>
      </c>
      <c r="F1627" s="103">
        <v>538</v>
      </c>
      <c r="G1627" s="15">
        <f t="shared" si="52"/>
        <v>269</v>
      </c>
      <c r="H1627" s="15">
        <f t="shared" si="53"/>
        <v>269</v>
      </c>
    </row>
    <row r="1628" spans="1:8" s="8" customFormat="1" ht="14.25" customHeight="1" x14ac:dyDescent="0.25">
      <c r="A1628" s="96" t="s">
        <v>339</v>
      </c>
      <c r="B1628" s="41">
        <v>1126901</v>
      </c>
      <c r="C1628" s="107" t="s">
        <v>2692</v>
      </c>
      <c r="D1628" s="12" t="s">
        <v>1156</v>
      </c>
      <c r="E1628" s="62">
        <v>2</v>
      </c>
      <c r="F1628" s="103">
        <v>26</v>
      </c>
      <c r="G1628" s="15">
        <f t="shared" si="52"/>
        <v>13</v>
      </c>
      <c r="H1628" s="15">
        <f t="shared" si="53"/>
        <v>13</v>
      </c>
    </row>
    <row r="1629" spans="1:8" s="8" customFormat="1" ht="15" customHeight="1" x14ac:dyDescent="0.25">
      <c r="A1629" s="96" t="s">
        <v>340</v>
      </c>
      <c r="B1629" s="41">
        <v>1126371</v>
      </c>
      <c r="C1629" s="107" t="s">
        <v>2341</v>
      </c>
      <c r="D1629" s="12" t="s">
        <v>1156</v>
      </c>
      <c r="E1629" s="62">
        <v>4</v>
      </c>
      <c r="F1629" s="103">
        <v>420</v>
      </c>
      <c r="G1629" s="15">
        <f t="shared" si="52"/>
        <v>210</v>
      </c>
      <c r="H1629" s="15">
        <f t="shared" si="53"/>
        <v>210</v>
      </c>
    </row>
    <row r="1630" spans="1:8" s="8" customFormat="1" ht="15" customHeight="1" x14ac:dyDescent="0.25">
      <c r="A1630" s="96" t="s">
        <v>341</v>
      </c>
      <c r="B1630" s="41">
        <v>11269175</v>
      </c>
      <c r="C1630" s="67" t="s">
        <v>3020</v>
      </c>
      <c r="D1630" s="12" t="s">
        <v>1061</v>
      </c>
      <c r="E1630" s="62">
        <v>1</v>
      </c>
      <c r="F1630" s="103">
        <v>150</v>
      </c>
      <c r="G1630" s="15">
        <f t="shared" si="52"/>
        <v>75</v>
      </c>
      <c r="H1630" s="15">
        <f t="shared" si="53"/>
        <v>75</v>
      </c>
    </row>
    <row r="1631" spans="1:8" s="8" customFormat="1" ht="15.75" customHeight="1" x14ac:dyDescent="0.25">
      <c r="A1631" s="96" t="s">
        <v>342</v>
      </c>
      <c r="B1631" s="41">
        <v>1127372</v>
      </c>
      <c r="C1631" s="107" t="s">
        <v>3021</v>
      </c>
      <c r="D1631" s="12" t="s">
        <v>1061</v>
      </c>
      <c r="E1631" s="62">
        <v>1</v>
      </c>
      <c r="F1631" s="103">
        <v>195</v>
      </c>
      <c r="G1631" s="15">
        <f t="shared" si="52"/>
        <v>97.5</v>
      </c>
      <c r="H1631" s="15">
        <f t="shared" si="53"/>
        <v>97.5</v>
      </c>
    </row>
    <row r="1632" spans="1:8" s="8" customFormat="1" ht="18.75" customHeight="1" x14ac:dyDescent="0.25">
      <c r="A1632" s="96" t="s">
        <v>343</v>
      </c>
      <c r="B1632" s="41">
        <v>1127297</v>
      </c>
      <c r="C1632" s="107" t="s">
        <v>715</v>
      </c>
      <c r="D1632" s="12" t="s">
        <v>1156</v>
      </c>
      <c r="E1632" s="62">
        <v>2</v>
      </c>
      <c r="F1632" s="103">
        <v>16</v>
      </c>
      <c r="G1632" s="15">
        <f t="shared" si="52"/>
        <v>8</v>
      </c>
      <c r="H1632" s="15">
        <f t="shared" si="53"/>
        <v>8</v>
      </c>
    </row>
    <row r="1633" spans="1:8" s="8" customFormat="1" ht="15.75" customHeight="1" x14ac:dyDescent="0.25">
      <c r="A1633" s="96" t="s">
        <v>344</v>
      </c>
      <c r="B1633" s="41">
        <v>1126363</v>
      </c>
      <c r="C1633" s="107" t="s">
        <v>2215</v>
      </c>
      <c r="D1633" s="12" t="s">
        <v>1156</v>
      </c>
      <c r="E1633" s="62">
        <v>1</v>
      </c>
      <c r="F1633" s="103">
        <v>400</v>
      </c>
      <c r="G1633" s="15">
        <f t="shared" si="52"/>
        <v>200</v>
      </c>
      <c r="H1633" s="15">
        <f t="shared" si="53"/>
        <v>200</v>
      </c>
    </row>
    <row r="1634" spans="1:8" s="8" customFormat="1" ht="21" customHeight="1" x14ac:dyDescent="0.25">
      <c r="A1634" s="96" t="s">
        <v>345</v>
      </c>
      <c r="B1634" s="41">
        <v>1126370</v>
      </c>
      <c r="C1634" s="107" t="s">
        <v>2693</v>
      </c>
      <c r="D1634" s="12" t="s">
        <v>1156</v>
      </c>
      <c r="E1634" s="62">
        <v>1</v>
      </c>
      <c r="F1634" s="103">
        <v>833</v>
      </c>
      <c r="G1634" s="15">
        <f t="shared" si="52"/>
        <v>416.5</v>
      </c>
      <c r="H1634" s="15">
        <f t="shared" si="53"/>
        <v>416.5</v>
      </c>
    </row>
    <row r="1635" spans="1:8" s="8" customFormat="1" ht="15.75" customHeight="1" x14ac:dyDescent="0.25">
      <c r="A1635" s="96" t="s">
        <v>346</v>
      </c>
      <c r="B1635" s="55">
        <v>1127178</v>
      </c>
      <c r="C1635" s="81" t="s">
        <v>2321</v>
      </c>
      <c r="D1635" s="12" t="s">
        <v>1061</v>
      </c>
      <c r="E1635" s="62">
        <v>1</v>
      </c>
      <c r="F1635" s="103">
        <v>2250</v>
      </c>
      <c r="G1635" s="15">
        <f t="shared" si="52"/>
        <v>1125</v>
      </c>
      <c r="H1635" s="15">
        <f t="shared" si="53"/>
        <v>1125</v>
      </c>
    </row>
    <row r="1636" spans="1:8" s="8" customFormat="1" ht="27.75" customHeight="1" x14ac:dyDescent="0.25">
      <c r="A1636" s="96" t="s">
        <v>347</v>
      </c>
      <c r="B1636" s="55" t="s">
        <v>2721</v>
      </c>
      <c r="C1636" s="81" t="s">
        <v>2322</v>
      </c>
      <c r="D1636" s="12" t="s">
        <v>1156</v>
      </c>
      <c r="E1636" s="62">
        <v>1</v>
      </c>
      <c r="F1636" s="103">
        <v>275</v>
      </c>
      <c r="G1636" s="15">
        <f t="shared" si="52"/>
        <v>137.5</v>
      </c>
      <c r="H1636" s="15">
        <f t="shared" si="53"/>
        <v>137.5</v>
      </c>
    </row>
    <row r="1637" spans="1:8" s="8" customFormat="1" ht="15.75" customHeight="1" x14ac:dyDescent="0.25">
      <c r="A1637" s="96" t="s">
        <v>348</v>
      </c>
      <c r="B1637" s="55" t="s">
        <v>2722</v>
      </c>
      <c r="C1637" s="81" t="s">
        <v>2323</v>
      </c>
      <c r="D1637" s="12" t="s">
        <v>1156</v>
      </c>
      <c r="E1637" s="62">
        <v>1</v>
      </c>
      <c r="F1637" s="103">
        <v>250</v>
      </c>
      <c r="G1637" s="15">
        <f t="shared" si="52"/>
        <v>125</v>
      </c>
      <c r="H1637" s="15">
        <f t="shared" si="53"/>
        <v>125</v>
      </c>
    </row>
    <row r="1638" spans="1:8" s="8" customFormat="1" ht="17.25" customHeight="1" x14ac:dyDescent="0.25">
      <c r="A1638" s="96" t="s">
        <v>349</v>
      </c>
      <c r="B1638" s="41">
        <v>1126331</v>
      </c>
      <c r="C1638" s="107" t="s">
        <v>2167</v>
      </c>
      <c r="D1638" s="12" t="s">
        <v>1156</v>
      </c>
      <c r="E1638" s="62">
        <v>2</v>
      </c>
      <c r="F1638" s="103">
        <v>85</v>
      </c>
      <c r="G1638" s="15">
        <f t="shared" si="52"/>
        <v>42.5</v>
      </c>
      <c r="H1638" s="15">
        <f t="shared" si="53"/>
        <v>42.5</v>
      </c>
    </row>
    <row r="1639" spans="1:8" s="8" customFormat="1" ht="15.75" customHeight="1" x14ac:dyDescent="0.25">
      <c r="A1639" s="96" t="s">
        <v>350</v>
      </c>
      <c r="B1639" s="41">
        <v>1126900</v>
      </c>
      <c r="C1639" s="107" t="s">
        <v>2694</v>
      </c>
      <c r="D1639" s="12" t="s">
        <v>1156</v>
      </c>
      <c r="E1639" s="62">
        <v>1</v>
      </c>
      <c r="F1639" s="103">
        <v>65</v>
      </c>
      <c r="G1639" s="15">
        <f t="shared" si="52"/>
        <v>32.5</v>
      </c>
      <c r="H1639" s="15">
        <f t="shared" si="53"/>
        <v>32.5</v>
      </c>
    </row>
    <row r="1640" spans="1:8" s="8" customFormat="1" ht="15.75" customHeight="1" x14ac:dyDescent="0.25">
      <c r="A1640" s="96" t="s">
        <v>351</v>
      </c>
      <c r="B1640" s="41">
        <v>1126315</v>
      </c>
      <c r="C1640" s="107" t="s">
        <v>2161</v>
      </c>
      <c r="D1640" s="12" t="s">
        <v>1156</v>
      </c>
      <c r="E1640" s="62">
        <v>20</v>
      </c>
      <c r="F1640" s="103">
        <v>398</v>
      </c>
      <c r="G1640" s="15">
        <f t="shared" si="52"/>
        <v>199</v>
      </c>
      <c r="H1640" s="15">
        <f t="shared" si="53"/>
        <v>199</v>
      </c>
    </row>
    <row r="1641" spans="1:8" s="8" customFormat="1" ht="15" customHeight="1" x14ac:dyDescent="0.25">
      <c r="A1641" s="96" t="s">
        <v>352</v>
      </c>
      <c r="B1641" s="41">
        <v>1126316</v>
      </c>
      <c r="C1641" s="107" t="s">
        <v>2695</v>
      </c>
      <c r="D1641" s="12" t="s">
        <v>1156</v>
      </c>
      <c r="E1641" s="62">
        <v>10</v>
      </c>
      <c r="F1641" s="103">
        <v>2000</v>
      </c>
      <c r="G1641" s="15">
        <f t="shared" si="52"/>
        <v>1000</v>
      </c>
      <c r="H1641" s="15">
        <f t="shared" si="53"/>
        <v>1000</v>
      </c>
    </row>
    <row r="1642" spans="1:8" s="8" customFormat="1" ht="15.75" customHeight="1" x14ac:dyDescent="0.25">
      <c r="A1642" s="96" t="s">
        <v>353</v>
      </c>
      <c r="B1642" s="41">
        <v>1126352</v>
      </c>
      <c r="C1642" s="107" t="s">
        <v>2696</v>
      </c>
      <c r="D1642" s="12" t="s">
        <v>1156</v>
      </c>
      <c r="E1642" s="62">
        <v>5</v>
      </c>
      <c r="F1642" s="103">
        <v>40</v>
      </c>
      <c r="G1642" s="15">
        <f t="shared" si="52"/>
        <v>20</v>
      </c>
      <c r="H1642" s="15">
        <f t="shared" si="53"/>
        <v>20</v>
      </c>
    </row>
    <row r="1643" spans="1:8" s="8" customFormat="1" ht="14.25" customHeight="1" x14ac:dyDescent="0.25">
      <c r="A1643" s="96" t="s">
        <v>354</v>
      </c>
      <c r="B1643" s="41">
        <v>1126975</v>
      </c>
      <c r="C1643" s="107" t="s">
        <v>3022</v>
      </c>
      <c r="D1643" s="12" t="s">
        <v>1061</v>
      </c>
      <c r="E1643" s="62">
        <v>1</v>
      </c>
      <c r="F1643" s="103">
        <v>317</v>
      </c>
      <c r="G1643" s="15">
        <f t="shared" si="52"/>
        <v>158.5</v>
      </c>
      <c r="H1643" s="15">
        <f t="shared" si="53"/>
        <v>158.5</v>
      </c>
    </row>
    <row r="1644" spans="1:8" s="8" customFormat="1" ht="15" customHeight="1" x14ac:dyDescent="0.25">
      <c r="A1644" s="96" t="s">
        <v>355</v>
      </c>
      <c r="B1644" s="41">
        <v>1124903</v>
      </c>
      <c r="C1644" s="107" t="s">
        <v>3023</v>
      </c>
      <c r="D1644" s="12" t="s">
        <v>1156</v>
      </c>
      <c r="E1644" s="62">
        <v>1</v>
      </c>
      <c r="F1644" s="103">
        <v>95</v>
      </c>
      <c r="G1644" s="15">
        <f t="shared" si="52"/>
        <v>47.5</v>
      </c>
      <c r="H1644" s="15">
        <f t="shared" ref="H1644:H1705" si="54">F1644-G1644</f>
        <v>47.5</v>
      </c>
    </row>
    <row r="1645" spans="1:8" s="8" customFormat="1" ht="15" customHeight="1" x14ac:dyDescent="0.25">
      <c r="A1645" s="96" t="s">
        <v>356</v>
      </c>
      <c r="B1645" s="41">
        <v>1124904</v>
      </c>
      <c r="C1645" s="107" t="s">
        <v>3024</v>
      </c>
      <c r="D1645" s="12" t="s">
        <v>1156</v>
      </c>
      <c r="E1645" s="62">
        <v>1</v>
      </c>
      <c r="F1645" s="103">
        <v>215</v>
      </c>
      <c r="G1645" s="15">
        <f t="shared" si="52"/>
        <v>107.5</v>
      </c>
      <c r="H1645" s="15">
        <f t="shared" si="54"/>
        <v>107.5</v>
      </c>
    </row>
    <row r="1646" spans="1:8" s="8" customFormat="1" ht="17.25" customHeight="1" x14ac:dyDescent="0.25">
      <c r="A1646" s="96" t="s">
        <v>357</v>
      </c>
      <c r="B1646" s="41">
        <v>1128167</v>
      </c>
      <c r="C1646" s="67" t="s">
        <v>2615</v>
      </c>
      <c r="D1646" s="12" t="s">
        <v>1061</v>
      </c>
      <c r="E1646" s="62">
        <v>18</v>
      </c>
      <c r="F1646" s="103">
        <v>1125</v>
      </c>
      <c r="G1646" s="15">
        <f t="shared" ref="G1646:G1709" si="55">F1646/2</f>
        <v>562.5</v>
      </c>
      <c r="H1646" s="15">
        <f t="shared" si="54"/>
        <v>562.5</v>
      </c>
    </row>
    <row r="1647" spans="1:8" s="8" customFormat="1" ht="15.75" customHeight="1" x14ac:dyDescent="0.25">
      <c r="A1647" s="96" t="s">
        <v>358</v>
      </c>
      <c r="B1647" s="41">
        <v>1126349</v>
      </c>
      <c r="C1647" s="107" t="s">
        <v>2697</v>
      </c>
      <c r="D1647" s="12" t="s">
        <v>1156</v>
      </c>
      <c r="E1647" s="62">
        <v>10</v>
      </c>
      <c r="F1647" s="103">
        <v>3050</v>
      </c>
      <c r="G1647" s="15">
        <f t="shared" si="55"/>
        <v>1525</v>
      </c>
      <c r="H1647" s="15">
        <f t="shared" si="54"/>
        <v>1525</v>
      </c>
    </row>
    <row r="1648" spans="1:8" s="8" customFormat="1" ht="15.75" customHeight="1" x14ac:dyDescent="0.25">
      <c r="A1648" s="96" t="s">
        <v>359</v>
      </c>
      <c r="B1648" s="55">
        <v>11271004</v>
      </c>
      <c r="C1648" s="81" t="s">
        <v>2698</v>
      </c>
      <c r="D1648" s="12" t="s">
        <v>1156</v>
      </c>
      <c r="E1648" s="62">
        <v>1</v>
      </c>
      <c r="F1648" s="103">
        <v>190</v>
      </c>
      <c r="G1648" s="15">
        <f t="shared" si="55"/>
        <v>95</v>
      </c>
      <c r="H1648" s="15">
        <f t="shared" si="54"/>
        <v>95</v>
      </c>
    </row>
    <row r="1649" spans="1:8" s="8" customFormat="1" ht="16.5" customHeight="1" x14ac:dyDescent="0.25">
      <c r="A1649" s="96" t="s">
        <v>360</v>
      </c>
      <c r="B1649" s="41">
        <v>1128231</v>
      </c>
      <c r="C1649" s="67" t="s">
        <v>3025</v>
      </c>
      <c r="D1649" s="12" t="s">
        <v>1156</v>
      </c>
      <c r="E1649" s="62">
        <v>4</v>
      </c>
      <c r="F1649" s="103">
        <v>552</v>
      </c>
      <c r="G1649" s="15">
        <f t="shared" si="55"/>
        <v>276</v>
      </c>
      <c r="H1649" s="15">
        <f t="shared" si="54"/>
        <v>276</v>
      </c>
    </row>
    <row r="1650" spans="1:8" s="8" customFormat="1" ht="15.75" customHeight="1" x14ac:dyDescent="0.25">
      <c r="A1650" s="96" t="s">
        <v>361</v>
      </c>
      <c r="B1650" s="41">
        <v>1126201</v>
      </c>
      <c r="C1650" s="67" t="s">
        <v>2699</v>
      </c>
      <c r="D1650" s="12" t="s">
        <v>1061</v>
      </c>
      <c r="E1650" s="62">
        <v>1</v>
      </c>
      <c r="F1650" s="103">
        <v>354</v>
      </c>
      <c r="G1650" s="15">
        <f t="shared" si="55"/>
        <v>177</v>
      </c>
      <c r="H1650" s="15">
        <f t="shared" si="54"/>
        <v>177</v>
      </c>
    </row>
    <row r="1651" spans="1:8" s="8" customFormat="1" ht="16.5" customHeight="1" x14ac:dyDescent="0.25">
      <c r="A1651" s="96" t="s">
        <v>362</v>
      </c>
      <c r="B1651" s="41">
        <v>1124365</v>
      </c>
      <c r="C1651" s="107" t="s">
        <v>2700</v>
      </c>
      <c r="D1651" s="12" t="s">
        <v>1156</v>
      </c>
      <c r="E1651" s="62">
        <v>1</v>
      </c>
      <c r="F1651" s="103">
        <v>550</v>
      </c>
      <c r="G1651" s="15">
        <f t="shared" si="55"/>
        <v>275</v>
      </c>
      <c r="H1651" s="15">
        <f t="shared" si="54"/>
        <v>275</v>
      </c>
    </row>
    <row r="1652" spans="1:8" s="8" customFormat="1" ht="13.5" customHeight="1" x14ac:dyDescent="0.25">
      <c r="A1652" s="96" t="s">
        <v>363</v>
      </c>
      <c r="B1652" s="41" t="s">
        <v>2723</v>
      </c>
      <c r="C1652" s="107" t="s">
        <v>3026</v>
      </c>
      <c r="D1652" s="12" t="s">
        <v>1156</v>
      </c>
      <c r="E1652" s="62">
        <v>5</v>
      </c>
      <c r="F1652" s="103">
        <v>1000</v>
      </c>
      <c r="G1652" s="15">
        <f t="shared" si="55"/>
        <v>500</v>
      </c>
      <c r="H1652" s="15">
        <f t="shared" si="54"/>
        <v>500</v>
      </c>
    </row>
    <row r="1653" spans="1:8" s="8" customFormat="1" ht="14.25" customHeight="1" x14ac:dyDescent="0.25">
      <c r="A1653" s="96" t="s">
        <v>364</v>
      </c>
      <c r="B1653" s="41">
        <v>1126311</v>
      </c>
      <c r="C1653" s="107" t="s">
        <v>3027</v>
      </c>
      <c r="D1653" s="12" t="s">
        <v>1061</v>
      </c>
      <c r="E1653" s="62">
        <v>1</v>
      </c>
      <c r="F1653" s="103">
        <v>30</v>
      </c>
      <c r="G1653" s="15">
        <f t="shared" si="55"/>
        <v>15</v>
      </c>
      <c r="H1653" s="15">
        <f t="shared" si="54"/>
        <v>15</v>
      </c>
    </row>
    <row r="1654" spans="1:8" s="8" customFormat="1" ht="15" customHeight="1" x14ac:dyDescent="0.25">
      <c r="A1654" s="96" t="s">
        <v>365</v>
      </c>
      <c r="B1654" s="41" t="s">
        <v>2724</v>
      </c>
      <c r="C1654" s="107" t="s">
        <v>3028</v>
      </c>
      <c r="D1654" s="12" t="s">
        <v>1156</v>
      </c>
      <c r="E1654" s="62">
        <v>2</v>
      </c>
      <c r="F1654" s="103">
        <v>90</v>
      </c>
      <c r="G1654" s="15">
        <f t="shared" si="55"/>
        <v>45</v>
      </c>
      <c r="H1654" s="15">
        <f t="shared" si="54"/>
        <v>45</v>
      </c>
    </row>
    <row r="1655" spans="1:8" s="8" customFormat="1" ht="14.25" customHeight="1" x14ac:dyDescent="0.25">
      <c r="A1655" s="96" t="s">
        <v>366</v>
      </c>
      <c r="B1655" s="41">
        <v>11269156</v>
      </c>
      <c r="C1655" s="107" t="s">
        <v>3029</v>
      </c>
      <c r="D1655" s="12" t="s">
        <v>1156</v>
      </c>
      <c r="E1655" s="62">
        <v>1</v>
      </c>
      <c r="F1655" s="103">
        <v>45</v>
      </c>
      <c r="G1655" s="15">
        <f t="shared" si="55"/>
        <v>22.5</v>
      </c>
      <c r="H1655" s="15">
        <f t="shared" si="54"/>
        <v>22.5</v>
      </c>
    </row>
    <row r="1656" spans="1:8" s="8" customFormat="1" ht="15" customHeight="1" x14ac:dyDescent="0.25">
      <c r="A1656" s="96" t="s">
        <v>367</v>
      </c>
      <c r="B1656" s="41">
        <v>1128146</v>
      </c>
      <c r="C1656" s="67" t="s">
        <v>2701</v>
      </c>
      <c r="D1656" s="12" t="s">
        <v>1156</v>
      </c>
      <c r="E1656" s="62">
        <v>23</v>
      </c>
      <c r="F1656" s="103">
        <v>468</v>
      </c>
      <c r="G1656" s="15">
        <f t="shared" si="55"/>
        <v>234</v>
      </c>
      <c r="H1656" s="15">
        <f t="shared" si="54"/>
        <v>234</v>
      </c>
    </row>
    <row r="1657" spans="1:8" s="8" customFormat="1" ht="15.75" customHeight="1" x14ac:dyDescent="0.25">
      <c r="A1657" s="96" t="s">
        <v>368</v>
      </c>
      <c r="B1657" s="55">
        <v>112610090</v>
      </c>
      <c r="C1657" s="48" t="s">
        <v>3030</v>
      </c>
      <c r="D1657" s="12" t="s">
        <v>1156</v>
      </c>
      <c r="E1657" s="62">
        <v>2</v>
      </c>
      <c r="F1657" s="103">
        <v>5600</v>
      </c>
      <c r="G1657" s="15">
        <f t="shared" si="55"/>
        <v>2800</v>
      </c>
      <c r="H1657" s="15">
        <f t="shared" si="54"/>
        <v>2800</v>
      </c>
    </row>
    <row r="1658" spans="1:8" s="8" customFormat="1" ht="18" customHeight="1" x14ac:dyDescent="0.25">
      <c r="A1658" s="96" t="s">
        <v>369</v>
      </c>
      <c r="B1658" s="55">
        <v>1127999</v>
      </c>
      <c r="C1658" s="81" t="s">
        <v>2090</v>
      </c>
      <c r="D1658" s="12" t="s">
        <v>1061</v>
      </c>
      <c r="E1658" s="62">
        <v>1</v>
      </c>
      <c r="F1658" s="103">
        <v>2090</v>
      </c>
      <c r="G1658" s="15">
        <f t="shared" si="55"/>
        <v>1045</v>
      </c>
      <c r="H1658" s="15">
        <f t="shared" si="54"/>
        <v>1045</v>
      </c>
    </row>
    <row r="1659" spans="1:8" s="8" customFormat="1" ht="20.25" customHeight="1" x14ac:dyDescent="0.25">
      <c r="A1659" s="96" t="s">
        <v>370</v>
      </c>
      <c r="B1659" s="55">
        <v>11271022</v>
      </c>
      <c r="C1659" s="81" t="s">
        <v>2320</v>
      </c>
      <c r="D1659" s="12" t="s">
        <v>1156</v>
      </c>
      <c r="E1659" s="62">
        <v>1</v>
      </c>
      <c r="F1659" s="103">
        <v>190</v>
      </c>
      <c r="G1659" s="15">
        <f t="shared" si="55"/>
        <v>95</v>
      </c>
      <c r="H1659" s="15">
        <f t="shared" si="54"/>
        <v>95</v>
      </c>
    </row>
    <row r="1660" spans="1:8" s="8" customFormat="1" ht="15.75" customHeight="1" x14ac:dyDescent="0.25">
      <c r="A1660" s="96" t="s">
        <v>371</v>
      </c>
      <c r="B1660" s="55">
        <v>1128051</v>
      </c>
      <c r="C1660" s="81" t="s">
        <v>3031</v>
      </c>
      <c r="D1660" s="12" t="s">
        <v>1156</v>
      </c>
      <c r="E1660" s="62">
        <v>23</v>
      </c>
      <c r="F1660" s="103">
        <v>345</v>
      </c>
      <c r="G1660" s="15">
        <f t="shared" si="55"/>
        <v>172.5</v>
      </c>
      <c r="H1660" s="15">
        <f t="shared" si="54"/>
        <v>172.5</v>
      </c>
    </row>
    <row r="1661" spans="1:8" s="8" customFormat="1" ht="15" customHeight="1" x14ac:dyDescent="0.25">
      <c r="A1661" s="96" t="s">
        <v>372</v>
      </c>
      <c r="B1661" s="41">
        <v>1128153</v>
      </c>
      <c r="C1661" s="67" t="s">
        <v>3032</v>
      </c>
      <c r="D1661" s="12" t="s">
        <v>1156</v>
      </c>
      <c r="E1661" s="62">
        <v>20</v>
      </c>
      <c r="F1661" s="103">
        <v>21.6</v>
      </c>
      <c r="G1661" s="15">
        <f t="shared" si="55"/>
        <v>10.8</v>
      </c>
      <c r="H1661" s="15">
        <f t="shared" si="54"/>
        <v>10.8</v>
      </c>
    </row>
    <row r="1662" spans="1:8" s="8" customFormat="1" ht="14.25" customHeight="1" x14ac:dyDescent="0.25">
      <c r="A1662" s="96" t="s">
        <v>373</v>
      </c>
      <c r="B1662" s="41">
        <v>1128141</v>
      </c>
      <c r="C1662" s="67" t="s">
        <v>3033</v>
      </c>
      <c r="D1662" s="12" t="s">
        <v>1156</v>
      </c>
      <c r="E1662" s="62">
        <v>7</v>
      </c>
      <c r="F1662" s="103">
        <v>231</v>
      </c>
      <c r="G1662" s="15">
        <f t="shared" si="55"/>
        <v>115.5</v>
      </c>
      <c r="H1662" s="15">
        <f t="shared" si="54"/>
        <v>115.5</v>
      </c>
    </row>
    <row r="1663" spans="1:8" s="8" customFormat="1" ht="15.75" customHeight="1" x14ac:dyDescent="0.25">
      <c r="A1663" s="96" t="s">
        <v>374</v>
      </c>
      <c r="B1663" s="41">
        <v>1128145</v>
      </c>
      <c r="C1663" s="67" t="s">
        <v>2489</v>
      </c>
      <c r="D1663" s="12" t="s">
        <v>1153</v>
      </c>
      <c r="E1663" s="62">
        <v>53</v>
      </c>
      <c r="F1663" s="103">
        <v>3255</v>
      </c>
      <c r="G1663" s="15">
        <f t="shared" si="55"/>
        <v>1627.5</v>
      </c>
      <c r="H1663" s="15">
        <f t="shared" si="54"/>
        <v>1627.5</v>
      </c>
    </row>
    <row r="1664" spans="1:8" s="8" customFormat="1" ht="14.25" customHeight="1" x14ac:dyDescent="0.25">
      <c r="A1664" s="96" t="s">
        <v>375</v>
      </c>
      <c r="B1664" s="41">
        <v>1128222</v>
      </c>
      <c r="C1664" s="67" t="s">
        <v>3034</v>
      </c>
      <c r="D1664" s="12" t="s">
        <v>1156</v>
      </c>
      <c r="E1664" s="62">
        <v>12</v>
      </c>
      <c r="F1664" s="103">
        <v>90.3</v>
      </c>
      <c r="G1664" s="15">
        <f t="shared" si="55"/>
        <v>45.15</v>
      </c>
      <c r="H1664" s="15">
        <f t="shared" si="54"/>
        <v>45.15</v>
      </c>
    </row>
    <row r="1665" spans="1:8" s="8" customFormat="1" ht="13.5" customHeight="1" x14ac:dyDescent="0.25">
      <c r="A1665" s="96" t="s">
        <v>376</v>
      </c>
      <c r="B1665" s="41">
        <v>112610021</v>
      </c>
      <c r="C1665" s="107" t="s">
        <v>3035</v>
      </c>
      <c r="D1665" s="12" t="s">
        <v>1156</v>
      </c>
      <c r="E1665" s="62">
        <v>1</v>
      </c>
      <c r="F1665" s="103">
        <v>2069.04</v>
      </c>
      <c r="G1665" s="15">
        <f t="shared" si="55"/>
        <v>1034.52</v>
      </c>
      <c r="H1665" s="15">
        <f t="shared" si="54"/>
        <v>1034.52</v>
      </c>
    </row>
    <row r="1666" spans="1:8" s="8" customFormat="1" ht="15.75" customHeight="1" x14ac:dyDescent="0.25">
      <c r="A1666" s="96" t="s">
        <v>378</v>
      </c>
      <c r="B1666" s="41">
        <v>1128149</v>
      </c>
      <c r="C1666" s="67" t="s">
        <v>3036</v>
      </c>
      <c r="D1666" s="12" t="s">
        <v>1156</v>
      </c>
      <c r="E1666" s="62">
        <v>27</v>
      </c>
      <c r="F1666" s="103">
        <v>634.92999999999995</v>
      </c>
      <c r="G1666" s="15">
        <f t="shared" si="55"/>
        <v>317.46499999999997</v>
      </c>
      <c r="H1666" s="15">
        <f t="shared" si="54"/>
        <v>317.46499999999997</v>
      </c>
    </row>
    <row r="1667" spans="1:8" s="8" customFormat="1" ht="14.25" customHeight="1" x14ac:dyDescent="0.25">
      <c r="A1667" s="96" t="s">
        <v>379</v>
      </c>
      <c r="B1667" s="41">
        <v>1127347</v>
      </c>
      <c r="C1667" s="107" t="s">
        <v>2702</v>
      </c>
      <c r="D1667" s="12" t="s">
        <v>1156</v>
      </c>
      <c r="E1667" s="62">
        <v>1</v>
      </c>
      <c r="F1667" s="103">
        <v>450</v>
      </c>
      <c r="G1667" s="15">
        <f t="shared" si="55"/>
        <v>225</v>
      </c>
      <c r="H1667" s="15">
        <f t="shared" si="54"/>
        <v>225</v>
      </c>
    </row>
    <row r="1668" spans="1:8" s="8" customFormat="1" ht="15" customHeight="1" x14ac:dyDescent="0.25">
      <c r="A1668" s="96" t="s">
        <v>380</v>
      </c>
      <c r="B1668" s="41">
        <v>1128140</v>
      </c>
      <c r="C1668" s="67" t="s">
        <v>2703</v>
      </c>
      <c r="D1668" s="12" t="s">
        <v>1156</v>
      </c>
      <c r="E1668" s="62">
        <v>3</v>
      </c>
      <c r="F1668" s="103">
        <v>60</v>
      </c>
      <c r="G1668" s="15">
        <f t="shared" si="55"/>
        <v>30</v>
      </c>
      <c r="H1668" s="15">
        <f t="shared" si="54"/>
        <v>30</v>
      </c>
    </row>
    <row r="1669" spans="1:8" s="8" customFormat="1" ht="13.5" customHeight="1" x14ac:dyDescent="0.25">
      <c r="A1669" s="96" t="s">
        <v>381</v>
      </c>
      <c r="B1669" s="41" t="s">
        <v>2725</v>
      </c>
      <c r="C1669" s="67" t="s">
        <v>1064</v>
      </c>
      <c r="D1669" s="12" t="s">
        <v>1156</v>
      </c>
      <c r="E1669" s="62">
        <v>40</v>
      </c>
      <c r="F1669" s="103">
        <v>335.24</v>
      </c>
      <c r="G1669" s="15">
        <f t="shared" si="55"/>
        <v>167.62</v>
      </c>
      <c r="H1669" s="15">
        <f t="shared" si="54"/>
        <v>167.62</v>
      </c>
    </row>
    <row r="1670" spans="1:8" s="8" customFormat="1" ht="15" customHeight="1" x14ac:dyDescent="0.25">
      <c r="A1670" s="96" t="s">
        <v>382</v>
      </c>
      <c r="B1670" s="41">
        <v>1128169</v>
      </c>
      <c r="C1670" s="67" t="s">
        <v>1065</v>
      </c>
      <c r="D1670" s="12" t="s">
        <v>1061</v>
      </c>
      <c r="E1670" s="62">
        <v>35</v>
      </c>
      <c r="F1670" s="103">
        <v>5452</v>
      </c>
      <c r="G1670" s="15">
        <f t="shared" si="55"/>
        <v>2726</v>
      </c>
      <c r="H1670" s="15">
        <f t="shared" si="54"/>
        <v>2726</v>
      </c>
    </row>
    <row r="1671" spans="1:8" s="8" customFormat="1" ht="15.75" customHeight="1" x14ac:dyDescent="0.25">
      <c r="A1671" s="96" t="s">
        <v>383</v>
      </c>
      <c r="B1671" s="41">
        <v>1128148</v>
      </c>
      <c r="C1671" s="48" t="s">
        <v>2314</v>
      </c>
      <c r="D1671" s="12" t="s">
        <v>1061</v>
      </c>
      <c r="E1671" s="62">
        <v>14</v>
      </c>
      <c r="F1671" s="103">
        <v>322</v>
      </c>
      <c r="G1671" s="15">
        <f t="shared" si="55"/>
        <v>161</v>
      </c>
      <c r="H1671" s="15">
        <f t="shared" si="54"/>
        <v>161</v>
      </c>
    </row>
    <row r="1672" spans="1:8" s="8" customFormat="1" ht="15.75" customHeight="1" x14ac:dyDescent="0.25">
      <c r="A1672" s="96" t="s">
        <v>384</v>
      </c>
      <c r="B1672" s="41">
        <v>1124366</v>
      </c>
      <c r="C1672" s="107" t="s">
        <v>3037</v>
      </c>
      <c r="D1672" s="12" t="s">
        <v>1156</v>
      </c>
      <c r="E1672" s="62">
        <v>10</v>
      </c>
      <c r="F1672" s="103">
        <v>750</v>
      </c>
      <c r="G1672" s="15">
        <f t="shared" si="55"/>
        <v>375</v>
      </c>
      <c r="H1672" s="15">
        <f t="shared" si="54"/>
        <v>375</v>
      </c>
    </row>
    <row r="1673" spans="1:8" s="8" customFormat="1" ht="16.5" customHeight="1" x14ac:dyDescent="0.25">
      <c r="A1673" s="96" t="s">
        <v>385</v>
      </c>
      <c r="B1673" s="41">
        <v>1126355</v>
      </c>
      <c r="C1673" s="107" t="s">
        <v>2175</v>
      </c>
      <c r="D1673" s="12" t="s">
        <v>1156</v>
      </c>
      <c r="E1673" s="62">
        <v>1</v>
      </c>
      <c r="F1673" s="103">
        <v>16</v>
      </c>
      <c r="G1673" s="15">
        <f t="shared" si="55"/>
        <v>8</v>
      </c>
      <c r="H1673" s="15">
        <f t="shared" si="54"/>
        <v>8</v>
      </c>
    </row>
    <row r="1674" spans="1:8" s="8" customFormat="1" ht="14.25" customHeight="1" x14ac:dyDescent="0.25">
      <c r="A1674" s="96" t="s">
        <v>386</v>
      </c>
      <c r="B1674" s="41">
        <v>1123340</v>
      </c>
      <c r="C1674" s="107" t="s">
        <v>2704</v>
      </c>
      <c r="D1674" s="12" t="s">
        <v>1156</v>
      </c>
      <c r="E1674" s="62">
        <v>4</v>
      </c>
      <c r="F1674" s="103">
        <v>133.34</v>
      </c>
      <c r="G1674" s="15">
        <f t="shared" si="55"/>
        <v>66.67</v>
      </c>
      <c r="H1674" s="15">
        <f t="shared" si="54"/>
        <v>66.67</v>
      </c>
    </row>
    <row r="1675" spans="1:8" s="8" customFormat="1" ht="14.25" customHeight="1" x14ac:dyDescent="0.25">
      <c r="A1675" s="96" t="s">
        <v>387</v>
      </c>
      <c r="B1675" s="51">
        <v>1127149</v>
      </c>
      <c r="C1675" s="101" t="s">
        <v>3038</v>
      </c>
      <c r="D1675" s="12" t="s">
        <v>1156</v>
      </c>
      <c r="E1675" s="62">
        <v>1</v>
      </c>
      <c r="F1675" s="103">
        <v>675</v>
      </c>
      <c r="G1675" s="15">
        <f t="shared" si="55"/>
        <v>337.5</v>
      </c>
      <c r="H1675" s="15">
        <f t="shared" si="54"/>
        <v>337.5</v>
      </c>
    </row>
    <row r="1676" spans="1:8" s="8" customFormat="1" ht="14.25" customHeight="1" x14ac:dyDescent="0.25">
      <c r="A1676" s="96" t="s">
        <v>388</v>
      </c>
      <c r="B1676" s="41" t="s">
        <v>2726</v>
      </c>
      <c r="C1676" s="107" t="s">
        <v>3039</v>
      </c>
      <c r="D1676" s="12" t="s">
        <v>1156</v>
      </c>
      <c r="E1676" s="62">
        <v>1</v>
      </c>
      <c r="F1676" s="103">
        <v>950</v>
      </c>
      <c r="G1676" s="15">
        <f t="shared" si="55"/>
        <v>475</v>
      </c>
      <c r="H1676" s="15">
        <f t="shared" si="54"/>
        <v>475</v>
      </c>
    </row>
    <row r="1677" spans="1:8" s="8" customFormat="1" ht="15.75" customHeight="1" x14ac:dyDescent="0.25">
      <c r="A1677" s="96" t="s">
        <v>389</v>
      </c>
      <c r="B1677" s="41">
        <v>1128052</v>
      </c>
      <c r="C1677" s="48" t="s">
        <v>3040</v>
      </c>
      <c r="D1677" s="12" t="s">
        <v>1156</v>
      </c>
      <c r="E1677" s="62">
        <v>6</v>
      </c>
      <c r="F1677" s="103">
        <v>247</v>
      </c>
      <c r="G1677" s="15">
        <f t="shared" si="55"/>
        <v>123.5</v>
      </c>
      <c r="H1677" s="15">
        <f t="shared" si="54"/>
        <v>123.5</v>
      </c>
    </row>
    <row r="1678" spans="1:8" s="8" customFormat="1" ht="15.75" customHeight="1" x14ac:dyDescent="0.25">
      <c r="A1678" s="96" t="s">
        <v>390</v>
      </c>
      <c r="B1678" s="41">
        <v>1126367</v>
      </c>
      <c r="C1678" s="107" t="s">
        <v>2705</v>
      </c>
      <c r="D1678" s="12" t="s">
        <v>1156</v>
      </c>
      <c r="E1678" s="62">
        <v>2</v>
      </c>
      <c r="F1678" s="103">
        <v>40</v>
      </c>
      <c r="G1678" s="15">
        <f t="shared" si="55"/>
        <v>20</v>
      </c>
      <c r="H1678" s="15">
        <f t="shared" si="54"/>
        <v>20</v>
      </c>
    </row>
    <row r="1679" spans="1:8" s="8" customFormat="1" ht="17.25" customHeight="1" x14ac:dyDescent="0.25">
      <c r="A1679" s="96" t="s">
        <v>391</v>
      </c>
      <c r="B1679" s="41">
        <v>1126309</v>
      </c>
      <c r="C1679" s="107" t="s">
        <v>2706</v>
      </c>
      <c r="D1679" s="12" t="s">
        <v>1156</v>
      </c>
      <c r="E1679" s="62">
        <v>3</v>
      </c>
      <c r="F1679" s="103">
        <v>81</v>
      </c>
      <c r="G1679" s="15">
        <f t="shared" si="55"/>
        <v>40.5</v>
      </c>
      <c r="H1679" s="15">
        <f t="shared" si="54"/>
        <v>40.5</v>
      </c>
    </row>
    <row r="1680" spans="1:8" s="8" customFormat="1" ht="15" customHeight="1" x14ac:dyDescent="0.25">
      <c r="A1680" s="96" t="s">
        <v>392</v>
      </c>
      <c r="B1680" s="55">
        <v>1127996</v>
      </c>
      <c r="C1680" s="81" t="s">
        <v>2707</v>
      </c>
      <c r="D1680" s="12" t="s">
        <v>1156</v>
      </c>
      <c r="E1680" s="62">
        <v>1</v>
      </c>
      <c r="F1680" s="103">
        <v>4430</v>
      </c>
      <c r="G1680" s="15">
        <f t="shared" si="55"/>
        <v>2215</v>
      </c>
      <c r="H1680" s="15">
        <f t="shared" si="54"/>
        <v>2215</v>
      </c>
    </row>
    <row r="1681" spans="1:8" s="8" customFormat="1" ht="14.25" customHeight="1" x14ac:dyDescent="0.25">
      <c r="A1681" s="96" t="s">
        <v>393</v>
      </c>
      <c r="B1681" s="55">
        <v>11271014</v>
      </c>
      <c r="C1681" s="81" t="s">
        <v>2355</v>
      </c>
      <c r="D1681" s="12" t="s">
        <v>1156</v>
      </c>
      <c r="E1681" s="62">
        <v>1</v>
      </c>
      <c r="F1681" s="103">
        <v>4742</v>
      </c>
      <c r="G1681" s="15">
        <f t="shared" si="55"/>
        <v>2371</v>
      </c>
      <c r="H1681" s="15">
        <f t="shared" si="54"/>
        <v>2371</v>
      </c>
    </row>
    <row r="1682" spans="1:8" s="8" customFormat="1" ht="30" customHeight="1" x14ac:dyDescent="0.25">
      <c r="A1682" s="96" t="s">
        <v>394</v>
      </c>
      <c r="B1682" s="55">
        <v>11271008</v>
      </c>
      <c r="C1682" s="81" t="s">
        <v>2355</v>
      </c>
      <c r="D1682" s="12" t="s">
        <v>1156</v>
      </c>
      <c r="E1682" s="62">
        <v>1</v>
      </c>
      <c r="F1682" s="103">
        <v>4742</v>
      </c>
      <c r="G1682" s="15">
        <f t="shared" si="55"/>
        <v>2371</v>
      </c>
      <c r="H1682" s="15">
        <f t="shared" si="54"/>
        <v>2371</v>
      </c>
    </row>
    <row r="1683" spans="1:8" s="8" customFormat="1" ht="13.5" customHeight="1" x14ac:dyDescent="0.25">
      <c r="A1683" s="96" t="s">
        <v>395</v>
      </c>
      <c r="B1683" s="55">
        <v>1126382</v>
      </c>
      <c r="C1683" s="48" t="s">
        <v>2708</v>
      </c>
      <c r="D1683" s="12" t="s">
        <v>1156</v>
      </c>
      <c r="E1683" s="62">
        <v>3</v>
      </c>
      <c r="F1683" s="103">
        <v>768</v>
      </c>
      <c r="G1683" s="15">
        <f t="shared" si="55"/>
        <v>384</v>
      </c>
      <c r="H1683" s="15">
        <f t="shared" si="54"/>
        <v>384</v>
      </c>
    </row>
    <row r="1684" spans="1:8" s="8" customFormat="1" ht="14.25" customHeight="1" x14ac:dyDescent="0.25">
      <c r="A1684" s="96" t="s">
        <v>396</v>
      </c>
      <c r="B1684" s="41">
        <v>1126320</v>
      </c>
      <c r="C1684" s="107" t="s">
        <v>2645</v>
      </c>
      <c r="D1684" s="12" t="s">
        <v>1156</v>
      </c>
      <c r="E1684" s="62">
        <v>1</v>
      </c>
      <c r="F1684" s="103">
        <v>35</v>
      </c>
      <c r="G1684" s="15">
        <f t="shared" si="55"/>
        <v>17.5</v>
      </c>
      <c r="H1684" s="15">
        <f t="shared" si="54"/>
        <v>17.5</v>
      </c>
    </row>
    <row r="1685" spans="1:8" s="8" customFormat="1" ht="14.25" customHeight="1" x14ac:dyDescent="0.25">
      <c r="A1685" s="96" t="s">
        <v>397</v>
      </c>
      <c r="B1685" s="41">
        <v>1126321</v>
      </c>
      <c r="C1685" s="107" t="s">
        <v>2430</v>
      </c>
      <c r="D1685" s="12" t="s">
        <v>1156</v>
      </c>
      <c r="E1685" s="62">
        <v>1</v>
      </c>
      <c r="F1685" s="103">
        <v>45</v>
      </c>
      <c r="G1685" s="15">
        <f t="shared" si="55"/>
        <v>22.5</v>
      </c>
      <c r="H1685" s="15">
        <f t="shared" si="54"/>
        <v>22.5</v>
      </c>
    </row>
    <row r="1686" spans="1:8" s="8" customFormat="1" ht="15" customHeight="1" x14ac:dyDescent="0.25">
      <c r="A1686" s="96" t="s">
        <v>398</v>
      </c>
      <c r="B1686" s="41">
        <v>1126308</v>
      </c>
      <c r="C1686" s="107" t="s">
        <v>2050</v>
      </c>
      <c r="D1686" s="12" t="s">
        <v>1156</v>
      </c>
      <c r="E1686" s="62">
        <v>3</v>
      </c>
      <c r="F1686" s="103">
        <v>75</v>
      </c>
      <c r="G1686" s="15">
        <f t="shared" si="55"/>
        <v>37.5</v>
      </c>
      <c r="H1686" s="15">
        <f t="shared" si="54"/>
        <v>37.5</v>
      </c>
    </row>
    <row r="1687" spans="1:8" s="8" customFormat="1" ht="16.5" customHeight="1" x14ac:dyDescent="0.25">
      <c r="A1687" s="96" t="s">
        <v>399</v>
      </c>
      <c r="B1687" s="41">
        <v>1126359</v>
      </c>
      <c r="C1687" s="107" t="s">
        <v>2709</v>
      </c>
      <c r="D1687" s="12" t="s">
        <v>1156</v>
      </c>
      <c r="E1687" s="62">
        <v>1</v>
      </c>
      <c r="F1687" s="103">
        <v>600</v>
      </c>
      <c r="G1687" s="15">
        <f t="shared" si="55"/>
        <v>300</v>
      </c>
      <c r="H1687" s="15">
        <f t="shared" si="54"/>
        <v>300</v>
      </c>
    </row>
    <row r="1688" spans="1:8" s="8" customFormat="1" ht="17.25" customHeight="1" x14ac:dyDescent="0.25">
      <c r="A1688" s="96" t="s">
        <v>400</v>
      </c>
      <c r="B1688" s="41">
        <v>1126364</v>
      </c>
      <c r="C1688" s="107" t="s">
        <v>2710</v>
      </c>
      <c r="D1688" s="12" t="s">
        <v>1156</v>
      </c>
      <c r="E1688" s="62">
        <v>1</v>
      </c>
      <c r="F1688" s="103">
        <v>500</v>
      </c>
      <c r="G1688" s="15">
        <f t="shared" si="55"/>
        <v>250</v>
      </c>
      <c r="H1688" s="15">
        <f t="shared" si="54"/>
        <v>250</v>
      </c>
    </row>
    <row r="1689" spans="1:8" s="8" customFormat="1" ht="15" customHeight="1" x14ac:dyDescent="0.25">
      <c r="A1689" s="96" t="s">
        <v>401</v>
      </c>
      <c r="B1689" s="41">
        <v>1126224</v>
      </c>
      <c r="C1689" s="107" t="s">
        <v>2711</v>
      </c>
      <c r="D1689" s="12" t="s">
        <v>1156</v>
      </c>
      <c r="E1689" s="62">
        <v>4</v>
      </c>
      <c r="F1689" s="103">
        <v>107</v>
      </c>
      <c r="G1689" s="15">
        <f t="shared" si="55"/>
        <v>53.5</v>
      </c>
      <c r="H1689" s="15">
        <f t="shared" si="54"/>
        <v>53.5</v>
      </c>
    </row>
    <row r="1690" spans="1:8" s="8" customFormat="1" ht="12.75" customHeight="1" x14ac:dyDescent="0.25">
      <c r="A1690" s="96" t="s">
        <v>402</v>
      </c>
      <c r="B1690" s="41">
        <v>112683</v>
      </c>
      <c r="C1690" s="67" t="s">
        <v>2251</v>
      </c>
      <c r="D1690" s="12" t="s">
        <v>1061</v>
      </c>
      <c r="E1690" s="62">
        <v>13</v>
      </c>
      <c r="F1690" s="103">
        <v>575</v>
      </c>
      <c r="G1690" s="15">
        <f t="shared" si="55"/>
        <v>287.5</v>
      </c>
      <c r="H1690" s="15">
        <f t="shared" si="54"/>
        <v>287.5</v>
      </c>
    </row>
    <row r="1691" spans="1:8" s="8" customFormat="1" ht="15" customHeight="1" x14ac:dyDescent="0.25">
      <c r="A1691" s="96" t="s">
        <v>403</v>
      </c>
      <c r="B1691" s="41">
        <v>1126307</v>
      </c>
      <c r="C1691" s="107" t="s">
        <v>1077</v>
      </c>
      <c r="D1691" s="12" t="s">
        <v>1156</v>
      </c>
      <c r="E1691" s="62">
        <v>1</v>
      </c>
      <c r="F1691" s="103">
        <v>6</v>
      </c>
      <c r="G1691" s="15">
        <f t="shared" si="55"/>
        <v>3</v>
      </c>
      <c r="H1691" s="15">
        <f t="shared" si="54"/>
        <v>3</v>
      </c>
    </row>
    <row r="1692" spans="1:8" s="8" customFormat="1" ht="15" customHeight="1" x14ac:dyDescent="0.25">
      <c r="A1692" s="96" t="s">
        <v>404</v>
      </c>
      <c r="B1692" s="41">
        <v>1126197</v>
      </c>
      <c r="C1692" s="67" t="s">
        <v>3041</v>
      </c>
      <c r="D1692" s="12" t="s">
        <v>1156</v>
      </c>
      <c r="E1692" s="62">
        <v>1</v>
      </c>
      <c r="F1692" s="103">
        <v>134</v>
      </c>
      <c r="G1692" s="15">
        <f t="shared" si="55"/>
        <v>67</v>
      </c>
      <c r="H1692" s="15">
        <f t="shared" si="54"/>
        <v>67</v>
      </c>
    </row>
    <row r="1693" spans="1:8" s="8" customFormat="1" ht="16.5" customHeight="1" x14ac:dyDescent="0.25">
      <c r="A1693" s="96" t="s">
        <v>405</v>
      </c>
      <c r="B1693" s="41">
        <v>1127344</v>
      </c>
      <c r="C1693" s="107" t="s">
        <v>2712</v>
      </c>
      <c r="D1693" s="12" t="s">
        <v>1156</v>
      </c>
      <c r="E1693" s="62">
        <v>1</v>
      </c>
      <c r="F1693" s="103">
        <v>759</v>
      </c>
      <c r="G1693" s="15">
        <f t="shared" si="55"/>
        <v>379.5</v>
      </c>
      <c r="H1693" s="15">
        <f t="shared" si="54"/>
        <v>379.5</v>
      </c>
    </row>
    <row r="1694" spans="1:8" s="8" customFormat="1" ht="16.5" customHeight="1" x14ac:dyDescent="0.25">
      <c r="A1694" s="96" t="s">
        <v>406</v>
      </c>
      <c r="B1694" s="41">
        <v>1127328</v>
      </c>
      <c r="C1694" s="107" t="s">
        <v>2437</v>
      </c>
      <c r="D1694" s="12" t="s">
        <v>1062</v>
      </c>
      <c r="E1694" s="62">
        <v>1</v>
      </c>
      <c r="F1694" s="103">
        <v>84</v>
      </c>
      <c r="G1694" s="15">
        <f t="shared" si="55"/>
        <v>42</v>
      </c>
      <c r="H1694" s="15">
        <f t="shared" si="54"/>
        <v>42</v>
      </c>
    </row>
    <row r="1695" spans="1:8" s="8" customFormat="1" ht="12.75" customHeight="1" x14ac:dyDescent="0.25">
      <c r="A1695" s="96" t="s">
        <v>407</v>
      </c>
      <c r="B1695" s="41">
        <v>1124328</v>
      </c>
      <c r="C1695" s="107" t="s">
        <v>719</v>
      </c>
      <c r="D1695" s="12" t="s">
        <v>1156</v>
      </c>
      <c r="E1695" s="62">
        <v>2</v>
      </c>
      <c r="F1695" s="103">
        <v>22</v>
      </c>
      <c r="G1695" s="15">
        <f t="shared" si="55"/>
        <v>11</v>
      </c>
      <c r="H1695" s="15">
        <f t="shared" si="54"/>
        <v>11</v>
      </c>
    </row>
    <row r="1696" spans="1:8" s="8" customFormat="1" ht="16.5" customHeight="1" x14ac:dyDescent="0.25">
      <c r="A1696" s="96" t="s">
        <v>408</v>
      </c>
      <c r="B1696" s="41">
        <v>1126360</v>
      </c>
      <c r="C1696" s="107" t="s">
        <v>717</v>
      </c>
      <c r="D1696" s="12" t="s">
        <v>1156</v>
      </c>
      <c r="E1696" s="62">
        <v>1</v>
      </c>
      <c r="F1696" s="103">
        <v>600</v>
      </c>
      <c r="G1696" s="15">
        <f t="shared" si="55"/>
        <v>300</v>
      </c>
      <c r="H1696" s="15">
        <f t="shared" si="54"/>
        <v>300</v>
      </c>
    </row>
    <row r="1697" spans="1:8" s="8" customFormat="1" ht="13.5" customHeight="1" x14ac:dyDescent="0.25">
      <c r="A1697" s="96" t="s">
        <v>409</v>
      </c>
      <c r="B1697" s="41">
        <v>1126323</v>
      </c>
      <c r="C1697" s="107" t="s">
        <v>2995</v>
      </c>
      <c r="D1697" s="12" t="s">
        <v>1156</v>
      </c>
      <c r="E1697" s="62">
        <v>3</v>
      </c>
      <c r="F1697" s="103">
        <v>105</v>
      </c>
      <c r="G1697" s="15">
        <f t="shared" si="55"/>
        <v>52.5</v>
      </c>
      <c r="H1697" s="15">
        <f t="shared" si="54"/>
        <v>52.5</v>
      </c>
    </row>
    <row r="1698" spans="1:8" s="8" customFormat="1" ht="16.5" customHeight="1" x14ac:dyDescent="0.25">
      <c r="A1698" s="96" t="s">
        <v>410</v>
      </c>
      <c r="B1698" s="41">
        <v>1126711</v>
      </c>
      <c r="C1698" s="107" t="s">
        <v>2995</v>
      </c>
      <c r="D1698" s="12" t="s">
        <v>1156</v>
      </c>
      <c r="E1698" s="62">
        <v>2</v>
      </c>
      <c r="F1698" s="103">
        <v>70</v>
      </c>
      <c r="G1698" s="15">
        <f t="shared" si="55"/>
        <v>35</v>
      </c>
      <c r="H1698" s="15">
        <f t="shared" si="54"/>
        <v>35</v>
      </c>
    </row>
    <row r="1699" spans="1:8" s="8" customFormat="1" ht="15" customHeight="1" x14ac:dyDescent="0.25">
      <c r="A1699" s="96" t="s">
        <v>411</v>
      </c>
      <c r="B1699" s="59">
        <v>1127962</v>
      </c>
      <c r="C1699" s="172" t="s">
        <v>3042</v>
      </c>
      <c r="D1699" s="12" t="s">
        <v>1156</v>
      </c>
      <c r="E1699" s="62">
        <v>1</v>
      </c>
      <c r="F1699" s="103">
        <v>400</v>
      </c>
      <c r="G1699" s="15">
        <f t="shared" si="55"/>
        <v>200</v>
      </c>
      <c r="H1699" s="15">
        <f t="shared" si="54"/>
        <v>200</v>
      </c>
    </row>
    <row r="1700" spans="1:8" s="8" customFormat="1" ht="15.75" customHeight="1" x14ac:dyDescent="0.25">
      <c r="A1700" s="96" t="s">
        <v>412</v>
      </c>
      <c r="B1700" s="45">
        <v>1127979</v>
      </c>
      <c r="C1700" s="153" t="s">
        <v>3043</v>
      </c>
      <c r="D1700" s="12" t="s">
        <v>1156</v>
      </c>
      <c r="E1700" s="62">
        <v>1</v>
      </c>
      <c r="F1700" s="103">
        <v>420</v>
      </c>
      <c r="G1700" s="15">
        <f t="shared" si="55"/>
        <v>210</v>
      </c>
      <c r="H1700" s="15">
        <f t="shared" si="54"/>
        <v>210</v>
      </c>
    </row>
    <row r="1701" spans="1:8" s="8" customFormat="1" ht="14.25" customHeight="1" x14ac:dyDescent="0.25">
      <c r="A1701" s="96" t="s">
        <v>413</v>
      </c>
      <c r="B1701" s="41">
        <v>1127911</v>
      </c>
      <c r="C1701" s="107" t="s">
        <v>3044</v>
      </c>
      <c r="D1701" s="12" t="s">
        <v>1156</v>
      </c>
      <c r="E1701" s="62">
        <v>1</v>
      </c>
      <c r="F1701" s="103">
        <v>160</v>
      </c>
      <c r="G1701" s="15">
        <f t="shared" si="55"/>
        <v>80</v>
      </c>
      <c r="H1701" s="15">
        <f t="shared" si="54"/>
        <v>80</v>
      </c>
    </row>
    <row r="1702" spans="1:8" s="8" customFormat="1" ht="14.25" customHeight="1" x14ac:dyDescent="0.25">
      <c r="A1702" s="96" t="s">
        <v>414</v>
      </c>
      <c r="B1702" s="41">
        <v>1128160</v>
      </c>
      <c r="C1702" s="67" t="s">
        <v>2511</v>
      </c>
      <c r="D1702" s="12" t="s">
        <v>1156</v>
      </c>
      <c r="E1702" s="62">
        <v>3</v>
      </c>
      <c r="F1702" s="103">
        <v>97</v>
      </c>
      <c r="G1702" s="15">
        <f t="shared" si="55"/>
        <v>48.5</v>
      </c>
      <c r="H1702" s="15">
        <f t="shared" si="54"/>
        <v>48.5</v>
      </c>
    </row>
    <row r="1703" spans="1:8" s="8" customFormat="1" ht="14.25" customHeight="1" x14ac:dyDescent="0.25">
      <c r="A1703" s="96" t="s">
        <v>415</v>
      </c>
      <c r="B1703" s="41">
        <v>1127184</v>
      </c>
      <c r="C1703" s="107" t="s">
        <v>2713</v>
      </c>
      <c r="D1703" s="12" t="s">
        <v>1061</v>
      </c>
      <c r="E1703" s="62">
        <v>1</v>
      </c>
      <c r="F1703" s="103">
        <v>5690</v>
      </c>
      <c r="G1703" s="15">
        <f t="shared" si="55"/>
        <v>2845</v>
      </c>
      <c r="H1703" s="15">
        <f t="shared" si="54"/>
        <v>2845</v>
      </c>
    </row>
    <row r="1704" spans="1:8" s="8" customFormat="1" ht="15" customHeight="1" x14ac:dyDescent="0.25">
      <c r="A1704" s="96" t="s">
        <v>416</v>
      </c>
      <c r="B1704" s="41">
        <v>1126298</v>
      </c>
      <c r="C1704" s="104" t="s">
        <v>1060</v>
      </c>
      <c r="D1704" s="12" t="s">
        <v>1156</v>
      </c>
      <c r="E1704" s="62">
        <v>5</v>
      </c>
      <c r="F1704" s="103">
        <v>300</v>
      </c>
      <c r="G1704" s="15">
        <f t="shared" si="55"/>
        <v>150</v>
      </c>
      <c r="H1704" s="15">
        <f t="shared" si="54"/>
        <v>150</v>
      </c>
    </row>
    <row r="1705" spans="1:8" s="8" customFormat="1" ht="15.75" customHeight="1" x14ac:dyDescent="0.25">
      <c r="A1705" s="96" t="s">
        <v>417</v>
      </c>
      <c r="B1705" s="45">
        <v>1126361</v>
      </c>
      <c r="C1705" s="153" t="s">
        <v>718</v>
      </c>
      <c r="D1705" s="12" t="s">
        <v>1156</v>
      </c>
      <c r="E1705" s="62">
        <v>1</v>
      </c>
      <c r="F1705" s="103">
        <v>700</v>
      </c>
      <c r="G1705" s="15">
        <f t="shared" si="55"/>
        <v>350</v>
      </c>
      <c r="H1705" s="15">
        <f t="shared" si="54"/>
        <v>350</v>
      </c>
    </row>
    <row r="1706" spans="1:8" s="8" customFormat="1" ht="18" customHeight="1" x14ac:dyDescent="0.25">
      <c r="A1706" s="96" t="s">
        <v>418</v>
      </c>
      <c r="B1706" s="45">
        <v>1126258</v>
      </c>
      <c r="C1706" s="153" t="s">
        <v>3009</v>
      </c>
      <c r="D1706" s="12" t="s">
        <v>1156</v>
      </c>
      <c r="E1706" s="62">
        <v>2</v>
      </c>
      <c r="F1706" s="103">
        <v>1400</v>
      </c>
      <c r="G1706" s="15">
        <f t="shared" si="55"/>
        <v>700</v>
      </c>
      <c r="H1706" s="15">
        <f t="shared" ref="H1706:H1769" si="56">F1706-G1706</f>
        <v>700</v>
      </c>
    </row>
    <row r="1707" spans="1:8" s="8" customFormat="1" ht="14.25" customHeight="1" x14ac:dyDescent="0.25">
      <c r="A1707" s="96" t="s">
        <v>419</v>
      </c>
      <c r="B1707" s="41">
        <v>1126357</v>
      </c>
      <c r="C1707" s="107" t="s">
        <v>2714</v>
      </c>
      <c r="D1707" s="12" t="s">
        <v>1156</v>
      </c>
      <c r="E1707" s="62">
        <v>3</v>
      </c>
      <c r="F1707" s="103">
        <v>2100</v>
      </c>
      <c r="G1707" s="15">
        <f t="shared" si="55"/>
        <v>1050</v>
      </c>
      <c r="H1707" s="15">
        <f t="shared" si="56"/>
        <v>1050</v>
      </c>
    </row>
    <row r="1708" spans="1:8" s="8" customFormat="1" ht="15.75" customHeight="1" x14ac:dyDescent="0.25">
      <c r="A1708" s="96" t="s">
        <v>420</v>
      </c>
      <c r="B1708" s="45">
        <v>1128158</v>
      </c>
      <c r="C1708" s="64" t="s">
        <v>3045</v>
      </c>
      <c r="D1708" s="12" t="s">
        <v>1156</v>
      </c>
      <c r="E1708" s="62">
        <v>3</v>
      </c>
      <c r="F1708" s="103">
        <v>427.2</v>
      </c>
      <c r="G1708" s="15">
        <f t="shared" si="55"/>
        <v>213.6</v>
      </c>
      <c r="H1708" s="15">
        <f t="shared" si="56"/>
        <v>213.6</v>
      </c>
    </row>
    <row r="1709" spans="1:8" s="8" customFormat="1" ht="20.25" customHeight="1" x14ac:dyDescent="0.25">
      <c r="A1709" s="96" t="s">
        <v>421</v>
      </c>
      <c r="B1709" s="45">
        <v>1128159</v>
      </c>
      <c r="C1709" s="161" t="s">
        <v>2085</v>
      </c>
      <c r="D1709" s="12" t="s">
        <v>1061</v>
      </c>
      <c r="E1709" s="121">
        <v>12</v>
      </c>
      <c r="F1709" s="122">
        <v>316.3</v>
      </c>
      <c r="G1709" s="15">
        <f t="shared" si="55"/>
        <v>158.15</v>
      </c>
      <c r="H1709" s="15">
        <f t="shared" si="56"/>
        <v>158.15</v>
      </c>
    </row>
    <row r="1710" spans="1:8" s="8" customFormat="1" ht="15" customHeight="1" x14ac:dyDescent="0.25">
      <c r="A1710" s="96" t="s">
        <v>422</v>
      </c>
      <c r="B1710" s="55">
        <v>112610096</v>
      </c>
      <c r="C1710" s="67" t="s">
        <v>2099</v>
      </c>
      <c r="D1710" s="12" t="s">
        <v>1156</v>
      </c>
      <c r="E1710" s="62">
        <v>3</v>
      </c>
      <c r="F1710" s="103">
        <v>7823.33</v>
      </c>
      <c r="G1710" s="15">
        <f t="shared" ref="G1710:G1751" si="57">F1710/2</f>
        <v>3911.665</v>
      </c>
      <c r="H1710" s="15">
        <f t="shared" si="56"/>
        <v>3911.665</v>
      </c>
    </row>
    <row r="1711" spans="1:8" s="8" customFormat="1" ht="14.25" customHeight="1" x14ac:dyDescent="0.25">
      <c r="A1711" s="96" t="s">
        <v>423</v>
      </c>
      <c r="B1711" s="41">
        <v>1128168</v>
      </c>
      <c r="C1711" s="67" t="s">
        <v>3046</v>
      </c>
      <c r="D1711" s="12" t="s">
        <v>1156</v>
      </c>
      <c r="E1711" s="62">
        <v>29</v>
      </c>
      <c r="F1711" s="103">
        <v>2974</v>
      </c>
      <c r="G1711" s="15">
        <f t="shared" si="57"/>
        <v>1487</v>
      </c>
      <c r="H1711" s="15">
        <f t="shared" si="56"/>
        <v>1487</v>
      </c>
    </row>
    <row r="1712" spans="1:8" s="8" customFormat="1" ht="16.5" customHeight="1" x14ac:dyDescent="0.25">
      <c r="A1712" s="96" t="s">
        <v>424</v>
      </c>
      <c r="B1712" s="41">
        <v>112610102</v>
      </c>
      <c r="C1712" s="81" t="s">
        <v>2715</v>
      </c>
      <c r="D1712" s="12" t="s">
        <v>1156</v>
      </c>
      <c r="E1712" s="62">
        <v>1</v>
      </c>
      <c r="F1712" s="103">
        <v>3365</v>
      </c>
      <c r="G1712" s="15">
        <f t="shared" si="57"/>
        <v>1682.5</v>
      </c>
      <c r="H1712" s="15">
        <f t="shared" si="56"/>
        <v>1682.5</v>
      </c>
    </row>
    <row r="1713" spans="1:8" s="8" customFormat="1" ht="13.5" customHeight="1" x14ac:dyDescent="0.25">
      <c r="A1713" s="96" t="s">
        <v>425</v>
      </c>
      <c r="B1713" s="41">
        <v>112610103</v>
      </c>
      <c r="C1713" s="107" t="s">
        <v>2716</v>
      </c>
      <c r="D1713" s="12" t="s">
        <v>1156</v>
      </c>
      <c r="E1713" s="62">
        <v>1</v>
      </c>
      <c r="F1713" s="103">
        <v>1910</v>
      </c>
      <c r="G1713" s="15">
        <f t="shared" si="57"/>
        <v>955</v>
      </c>
      <c r="H1713" s="15">
        <f t="shared" si="56"/>
        <v>955</v>
      </c>
    </row>
    <row r="1714" spans="1:8" s="8" customFormat="1" ht="31.5" customHeight="1" x14ac:dyDescent="0.25">
      <c r="A1714" s="96" t="s">
        <v>426</v>
      </c>
      <c r="B1714" s="139">
        <v>1124946</v>
      </c>
      <c r="C1714" s="129" t="s">
        <v>3047</v>
      </c>
      <c r="D1714" s="12" t="s">
        <v>1061</v>
      </c>
      <c r="E1714" s="105">
        <v>1</v>
      </c>
      <c r="F1714" s="106">
        <v>4032</v>
      </c>
      <c r="G1714" s="15">
        <f t="shared" si="57"/>
        <v>2016</v>
      </c>
      <c r="H1714" s="15">
        <f t="shared" si="56"/>
        <v>2016</v>
      </c>
    </row>
    <row r="1715" spans="1:8" s="8" customFormat="1" ht="35.25" customHeight="1" x14ac:dyDescent="0.25">
      <c r="A1715" s="96" t="s">
        <v>427</v>
      </c>
      <c r="B1715" s="51">
        <v>1127140</v>
      </c>
      <c r="C1715" s="101" t="s">
        <v>2727</v>
      </c>
      <c r="D1715" s="12" t="s">
        <v>1061</v>
      </c>
      <c r="E1715" s="127">
        <v>1</v>
      </c>
      <c r="F1715" s="128">
        <v>2241</v>
      </c>
      <c r="G1715" s="15">
        <f t="shared" si="57"/>
        <v>1120.5</v>
      </c>
      <c r="H1715" s="15">
        <f t="shared" si="56"/>
        <v>1120.5</v>
      </c>
    </row>
    <row r="1716" spans="1:8" s="8" customFormat="1" ht="42" customHeight="1" x14ac:dyDescent="0.25">
      <c r="A1716" s="96" t="s">
        <v>428</v>
      </c>
      <c r="B1716" s="51">
        <v>1127141</v>
      </c>
      <c r="C1716" s="101" t="s">
        <v>2727</v>
      </c>
      <c r="D1716" s="12" t="s">
        <v>1156</v>
      </c>
      <c r="E1716" s="127">
        <v>1</v>
      </c>
      <c r="F1716" s="128">
        <v>2241</v>
      </c>
      <c r="G1716" s="15">
        <f t="shared" si="57"/>
        <v>1120.5</v>
      </c>
      <c r="H1716" s="15">
        <f t="shared" si="56"/>
        <v>1120.5</v>
      </c>
    </row>
    <row r="1717" spans="1:8" s="8" customFormat="1" ht="36" customHeight="1" x14ac:dyDescent="0.25">
      <c r="A1717" s="96" t="s">
        <v>429</v>
      </c>
      <c r="B1717" s="51">
        <v>1124958</v>
      </c>
      <c r="C1717" s="101" t="s">
        <v>1992</v>
      </c>
      <c r="D1717" s="12" t="s">
        <v>1156</v>
      </c>
      <c r="E1717" s="127">
        <v>1</v>
      </c>
      <c r="F1717" s="128">
        <v>291.79000000000002</v>
      </c>
      <c r="G1717" s="15">
        <f t="shared" si="57"/>
        <v>145.89500000000001</v>
      </c>
      <c r="H1717" s="15">
        <f t="shared" si="56"/>
        <v>145.89500000000001</v>
      </c>
    </row>
    <row r="1718" spans="1:8" s="8" customFormat="1" ht="32.25" customHeight="1" x14ac:dyDescent="0.25">
      <c r="A1718" s="96" t="s">
        <v>430</v>
      </c>
      <c r="B1718" s="51">
        <v>1124959</v>
      </c>
      <c r="C1718" s="101" t="s">
        <v>1992</v>
      </c>
      <c r="D1718" s="12" t="s">
        <v>1156</v>
      </c>
      <c r="E1718" s="127">
        <v>1</v>
      </c>
      <c r="F1718" s="128">
        <v>291.79000000000002</v>
      </c>
      <c r="G1718" s="15">
        <f t="shared" si="57"/>
        <v>145.89500000000001</v>
      </c>
      <c r="H1718" s="15">
        <f t="shared" si="56"/>
        <v>145.89500000000001</v>
      </c>
    </row>
    <row r="1719" spans="1:8" s="8" customFormat="1" ht="29.25" customHeight="1" x14ac:dyDescent="0.25">
      <c r="A1719" s="96" t="s">
        <v>431</v>
      </c>
      <c r="B1719" s="51">
        <v>1124961</v>
      </c>
      <c r="C1719" s="101" t="s">
        <v>1992</v>
      </c>
      <c r="D1719" s="12" t="s">
        <v>1061</v>
      </c>
      <c r="E1719" s="127">
        <v>1</v>
      </c>
      <c r="F1719" s="128">
        <v>291.79000000000002</v>
      </c>
      <c r="G1719" s="15">
        <f t="shared" si="57"/>
        <v>145.89500000000001</v>
      </c>
      <c r="H1719" s="15">
        <f t="shared" si="56"/>
        <v>145.89500000000001</v>
      </c>
    </row>
    <row r="1720" spans="1:8" s="8" customFormat="1" ht="21.75" customHeight="1" x14ac:dyDescent="0.25">
      <c r="A1720" s="96" t="s">
        <v>432</v>
      </c>
      <c r="B1720" s="41">
        <v>1126415</v>
      </c>
      <c r="C1720" s="107" t="s">
        <v>2728</v>
      </c>
      <c r="D1720" s="12" t="s">
        <v>1156</v>
      </c>
      <c r="E1720" s="62">
        <v>1</v>
      </c>
      <c r="F1720" s="103">
        <v>86</v>
      </c>
      <c r="G1720" s="15">
        <f t="shared" si="57"/>
        <v>43</v>
      </c>
      <c r="H1720" s="15">
        <f t="shared" si="56"/>
        <v>43</v>
      </c>
    </row>
    <row r="1721" spans="1:8" s="8" customFormat="1" ht="15.75" customHeight="1" x14ac:dyDescent="0.25">
      <c r="A1721" s="96" t="s">
        <v>433</v>
      </c>
      <c r="B1721" s="41">
        <v>1126893</v>
      </c>
      <c r="C1721" s="81" t="s">
        <v>2729</v>
      </c>
      <c r="D1721" s="12" t="s">
        <v>1156</v>
      </c>
      <c r="E1721" s="62">
        <v>2</v>
      </c>
      <c r="F1721" s="103">
        <v>20</v>
      </c>
      <c r="G1721" s="15">
        <f t="shared" si="57"/>
        <v>10</v>
      </c>
      <c r="H1721" s="15">
        <f t="shared" si="56"/>
        <v>10</v>
      </c>
    </row>
    <row r="1722" spans="1:8" s="8" customFormat="1" ht="15" customHeight="1" x14ac:dyDescent="0.25">
      <c r="A1722" s="96" t="s">
        <v>434</v>
      </c>
      <c r="B1722" s="41">
        <v>1124350</v>
      </c>
      <c r="C1722" s="107" t="s">
        <v>2730</v>
      </c>
      <c r="D1722" s="12" t="s">
        <v>1156</v>
      </c>
      <c r="E1722" s="62">
        <v>2</v>
      </c>
      <c r="F1722" s="103">
        <v>108</v>
      </c>
      <c r="G1722" s="15">
        <f t="shared" si="57"/>
        <v>54</v>
      </c>
      <c r="H1722" s="15">
        <f t="shared" si="56"/>
        <v>54</v>
      </c>
    </row>
    <row r="1723" spans="1:8" s="8" customFormat="1" ht="17.25" customHeight="1" x14ac:dyDescent="0.25">
      <c r="A1723" s="96" t="s">
        <v>435</v>
      </c>
      <c r="B1723" s="51">
        <v>1124932</v>
      </c>
      <c r="C1723" s="101" t="s">
        <v>2731</v>
      </c>
      <c r="D1723" s="12" t="s">
        <v>1156</v>
      </c>
      <c r="E1723" s="127">
        <v>1</v>
      </c>
      <c r="F1723" s="128">
        <v>130</v>
      </c>
      <c r="G1723" s="15">
        <f t="shared" si="57"/>
        <v>65</v>
      </c>
      <c r="H1723" s="15">
        <f t="shared" si="56"/>
        <v>65</v>
      </c>
    </row>
    <row r="1724" spans="1:8" s="8" customFormat="1" ht="19.5" customHeight="1" x14ac:dyDescent="0.25">
      <c r="A1724" s="96" t="s">
        <v>436</v>
      </c>
      <c r="B1724" s="41" t="s">
        <v>2745</v>
      </c>
      <c r="C1724" s="107" t="s">
        <v>3048</v>
      </c>
      <c r="D1724" s="12" t="s">
        <v>1061</v>
      </c>
      <c r="E1724" s="62">
        <v>1</v>
      </c>
      <c r="F1724" s="103">
        <v>90</v>
      </c>
      <c r="G1724" s="15">
        <f t="shared" si="57"/>
        <v>45</v>
      </c>
      <c r="H1724" s="15">
        <f t="shared" si="56"/>
        <v>45</v>
      </c>
    </row>
    <row r="1725" spans="1:8" s="8" customFormat="1" ht="17.25" customHeight="1" x14ac:dyDescent="0.25">
      <c r="A1725" s="96" t="s">
        <v>437</v>
      </c>
      <c r="B1725" s="41">
        <v>1127934</v>
      </c>
      <c r="C1725" s="107" t="s">
        <v>2732</v>
      </c>
      <c r="D1725" s="12" t="s">
        <v>1061</v>
      </c>
      <c r="E1725" s="62">
        <v>1</v>
      </c>
      <c r="F1725" s="103">
        <v>690</v>
      </c>
      <c r="G1725" s="15">
        <f t="shared" si="57"/>
        <v>345</v>
      </c>
      <c r="H1725" s="15">
        <f t="shared" si="56"/>
        <v>345</v>
      </c>
    </row>
    <row r="1726" spans="1:8" s="8" customFormat="1" ht="16.5" customHeight="1" x14ac:dyDescent="0.25">
      <c r="A1726" s="96" t="s">
        <v>438</v>
      </c>
      <c r="B1726" s="41">
        <v>1124307</v>
      </c>
      <c r="C1726" s="107" t="s">
        <v>2733</v>
      </c>
      <c r="D1726" s="12" t="s">
        <v>1156</v>
      </c>
      <c r="E1726" s="62">
        <v>4</v>
      </c>
      <c r="F1726" s="103">
        <v>276</v>
      </c>
      <c r="G1726" s="15">
        <f t="shared" si="57"/>
        <v>138</v>
      </c>
      <c r="H1726" s="15">
        <f t="shared" si="56"/>
        <v>138</v>
      </c>
    </row>
    <row r="1727" spans="1:8" s="8" customFormat="1" ht="18.75" customHeight="1" x14ac:dyDescent="0.25">
      <c r="A1727" s="96" t="s">
        <v>439</v>
      </c>
      <c r="B1727" s="41">
        <v>1126417</v>
      </c>
      <c r="C1727" s="107" t="s">
        <v>2734</v>
      </c>
      <c r="D1727" s="12" t="s">
        <v>1156</v>
      </c>
      <c r="E1727" s="62">
        <v>3</v>
      </c>
      <c r="F1727" s="103">
        <v>234</v>
      </c>
      <c r="G1727" s="15">
        <f t="shared" si="57"/>
        <v>117</v>
      </c>
      <c r="H1727" s="15">
        <f t="shared" si="56"/>
        <v>117</v>
      </c>
    </row>
    <row r="1728" spans="1:8" s="8" customFormat="1" ht="18" customHeight="1" x14ac:dyDescent="0.25">
      <c r="A1728" s="96" t="s">
        <v>440</v>
      </c>
      <c r="B1728" s="41">
        <v>1124318</v>
      </c>
      <c r="C1728" s="107" t="s">
        <v>2735</v>
      </c>
      <c r="D1728" s="12" t="s">
        <v>1156</v>
      </c>
      <c r="E1728" s="62">
        <v>2</v>
      </c>
      <c r="F1728" s="103">
        <v>156</v>
      </c>
      <c r="G1728" s="15">
        <f t="shared" si="57"/>
        <v>78</v>
      </c>
      <c r="H1728" s="15">
        <f t="shared" si="56"/>
        <v>78</v>
      </c>
    </row>
    <row r="1729" spans="1:8" s="8" customFormat="1" ht="16.5" customHeight="1" x14ac:dyDescent="0.25">
      <c r="A1729" s="96" t="s">
        <v>441</v>
      </c>
      <c r="B1729" s="41">
        <v>1126330</v>
      </c>
      <c r="C1729" s="107" t="s">
        <v>2736</v>
      </c>
      <c r="D1729" s="12" t="s">
        <v>1061</v>
      </c>
      <c r="E1729" s="62">
        <v>1</v>
      </c>
      <c r="F1729" s="103">
        <v>128</v>
      </c>
      <c r="G1729" s="15">
        <f t="shared" si="57"/>
        <v>64</v>
      </c>
      <c r="H1729" s="15">
        <f t="shared" si="56"/>
        <v>64</v>
      </c>
    </row>
    <row r="1730" spans="1:8" s="8" customFormat="1" ht="19.5" customHeight="1" x14ac:dyDescent="0.25">
      <c r="A1730" s="96" t="s">
        <v>442</v>
      </c>
      <c r="B1730" s="41">
        <v>1126331</v>
      </c>
      <c r="C1730" s="107" t="s">
        <v>2736</v>
      </c>
      <c r="D1730" s="12" t="s">
        <v>1156</v>
      </c>
      <c r="E1730" s="62">
        <v>2</v>
      </c>
      <c r="F1730" s="103">
        <v>865</v>
      </c>
      <c r="G1730" s="15">
        <f t="shared" si="57"/>
        <v>432.5</v>
      </c>
      <c r="H1730" s="15">
        <f t="shared" si="56"/>
        <v>432.5</v>
      </c>
    </row>
    <row r="1731" spans="1:8" s="8" customFormat="1" ht="12.75" customHeight="1" x14ac:dyDescent="0.25">
      <c r="A1731" s="96" t="s">
        <v>443</v>
      </c>
      <c r="B1731" s="41">
        <v>1126408</v>
      </c>
      <c r="C1731" s="107" t="s">
        <v>2737</v>
      </c>
      <c r="D1731" s="12" t="s">
        <v>821</v>
      </c>
      <c r="E1731" s="62">
        <v>2</v>
      </c>
      <c r="F1731" s="103">
        <v>662</v>
      </c>
      <c r="G1731" s="15">
        <f t="shared" si="57"/>
        <v>331</v>
      </c>
      <c r="H1731" s="15">
        <f t="shared" si="56"/>
        <v>331</v>
      </c>
    </row>
    <row r="1732" spans="1:8" s="8" customFormat="1" ht="15.75" customHeight="1" x14ac:dyDescent="0.25">
      <c r="A1732" s="96" t="s">
        <v>444</v>
      </c>
      <c r="B1732" s="41">
        <v>1124933</v>
      </c>
      <c r="C1732" s="107" t="s">
        <v>2738</v>
      </c>
      <c r="D1732" s="12" t="s">
        <v>1156</v>
      </c>
      <c r="E1732" s="62">
        <v>1</v>
      </c>
      <c r="F1732" s="103">
        <v>3402</v>
      </c>
      <c r="G1732" s="15">
        <f t="shared" si="57"/>
        <v>1701</v>
      </c>
      <c r="H1732" s="15">
        <f t="shared" si="56"/>
        <v>1701</v>
      </c>
    </row>
    <row r="1733" spans="1:8" s="8" customFormat="1" ht="15.75" customHeight="1" x14ac:dyDescent="0.25">
      <c r="A1733" s="96" t="s">
        <v>445</v>
      </c>
      <c r="B1733" s="41">
        <v>1121124934</v>
      </c>
      <c r="C1733" s="107" t="s">
        <v>2738</v>
      </c>
      <c r="D1733" s="12" t="s">
        <v>1156</v>
      </c>
      <c r="E1733" s="62">
        <v>1</v>
      </c>
      <c r="F1733" s="103">
        <v>3402</v>
      </c>
      <c r="G1733" s="15">
        <f t="shared" si="57"/>
        <v>1701</v>
      </c>
      <c r="H1733" s="15">
        <f t="shared" si="56"/>
        <v>1701</v>
      </c>
    </row>
    <row r="1734" spans="1:8" s="8" customFormat="1" ht="13.5" customHeight="1" x14ac:dyDescent="0.25">
      <c r="A1734" s="96" t="s">
        <v>446</v>
      </c>
      <c r="B1734" s="41">
        <v>1126227</v>
      </c>
      <c r="C1734" s="67" t="s">
        <v>3049</v>
      </c>
      <c r="D1734" s="12" t="s">
        <v>1156</v>
      </c>
      <c r="E1734" s="62">
        <v>1</v>
      </c>
      <c r="F1734" s="103">
        <v>503</v>
      </c>
      <c r="G1734" s="15">
        <f t="shared" si="57"/>
        <v>251.5</v>
      </c>
      <c r="H1734" s="15">
        <f t="shared" si="56"/>
        <v>251.5</v>
      </c>
    </row>
    <row r="1735" spans="1:8" s="8" customFormat="1" ht="13.5" customHeight="1" x14ac:dyDescent="0.25">
      <c r="A1735" s="96" t="s">
        <v>447</v>
      </c>
      <c r="B1735" s="41">
        <v>1124313</v>
      </c>
      <c r="C1735" s="107" t="s">
        <v>3050</v>
      </c>
      <c r="D1735" s="12" t="s">
        <v>1156</v>
      </c>
      <c r="E1735" s="62">
        <v>1</v>
      </c>
      <c r="F1735" s="103">
        <v>12</v>
      </c>
      <c r="G1735" s="15">
        <f t="shared" si="57"/>
        <v>6</v>
      </c>
      <c r="H1735" s="15">
        <f t="shared" si="56"/>
        <v>6</v>
      </c>
    </row>
    <row r="1736" spans="1:8" s="8" customFormat="1" ht="35.25" customHeight="1" x14ac:dyDescent="0.25">
      <c r="A1736" s="96" t="s">
        <v>448</v>
      </c>
      <c r="B1736" s="41">
        <v>1124924</v>
      </c>
      <c r="C1736" s="107" t="s">
        <v>2008</v>
      </c>
      <c r="D1736" s="12" t="s">
        <v>1156</v>
      </c>
      <c r="E1736" s="62">
        <v>1</v>
      </c>
      <c r="F1736" s="103">
        <v>3910</v>
      </c>
      <c r="G1736" s="15">
        <f t="shared" si="57"/>
        <v>1955</v>
      </c>
      <c r="H1736" s="15">
        <f t="shared" si="56"/>
        <v>1955</v>
      </c>
    </row>
    <row r="1737" spans="1:8" s="8" customFormat="1" ht="18" customHeight="1" x14ac:dyDescent="0.25">
      <c r="A1737" s="96" t="s">
        <v>449</v>
      </c>
      <c r="B1737" s="41">
        <v>1126418</v>
      </c>
      <c r="C1737" s="107" t="s">
        <v>2279</v>
      </c>
      <c r="D1737" s="12" t="s">
        <v>1156</v>
      </c>
      <c r="E1737" s="62">
        <v>3</v>
      </c>
      <c r="F1737" s="103">
        <v>72</v>
      </c>
      <c r="G1737" s="15">
        <f t="shared" si="57"/>
        <v>36</v>
      </c>
      <c r="H1737" s="15">
        <f t="shared" si="56"/>
        <v>36</v>
      </c>
    </row>
    <row r="1738" spans="1:8" s="8" customFormat="1" ht="15" customHeight="1" x14ac:dyDescent="0.25">
      <c r="A1738" s="96" t="s">
        <v>450</v>
      </c>
      <c r="B1738" s="41">
        <v>1126352</v>
      </c>
      <c r="C1738" s="107" t="s">
        <v>1991</v>
      </c>
      <c r="D1738" s="12" t="s">
        <v>1156</v>
      </c>
      <c r="E1738" s="62">
        <v>1</v>
      </c>
      <c r="F1738" s="103">
        <v>80</v>
      </c>
      <c r="G1738" s="15">
        <f t="shared" si="57"/>
        <v>40</v>
      </c>
      <c r="H1738" s="15">
        <f t="shared" si="56"/>
        <v>40</v>
      </c>
    </row>
    <row r="1739" spans="1:8" s="8" customFormat="1" ht="17.25" customHeight="1" x14ac:dyDescent="0.25">
      <c r="A1739" s="96" t="s">
        <v>451</v>
      </c>
      <c r="B1739" s="41">
        <v>1124312</v>
      </c>
      <c r="C1739" s="107" t="s">
        <v>2130</v>
      </c>
      <c r="D1739" s="12" t="s">
        <v>1061</v>
      </c>
      <c r="E1739" s="62">
        <v>1</v>
      </c>
      <c r="F1739" s="103">
        <v>20</v>
      </c>
      <c r="G1739" s="15">
        <f t="shared" si="57"/>
        <v>10</v>
      </c>
      <c r="H1739" s="15">
        <f t="shared" si="56"/>
        <v>10</v>
      </c>
    </row>
    <row r="1740" spans="1:8" s="8" customFormat="1" ht="14.25" customHeight="1" x14ac:dyDescent="0.25">
      <c r="A1740" s="96" t="s">
        <v>452</v>
      </c>
      <c r="B1740" s="41">
        <v>1126327</v>
      </c>
      <c r="C1740" s="107" t="s">
        <v>2739</v>
      </c>
      <c r="D1740" s="12" t="s">
        <v>1156</v>
      </c>
      <c r="E1740" s="62">
        <v>2</v>
      </c>
      <c r="F1740" s="103">
        <v>9</v>
      </c>
      <c r="G1740" s="15">
        <f t="shared" si="57"/>
        <v>4.5</v>
      </c>
      <c r="H1740" s="15">
        <f t="shared" si="56"/>
        <v>4.5</v>
      </c>
    </row>
    <row r="1741" spans="1:8" s="8" customFormat="1" ht="35.25" customHeight="1" x14ac:dyDescent="0.25">
      <c r="A1741" s="96" t="s">
        <v>453</v>
      </c>
      <c r="B1741" s="41">
        <v>1127999</v>
      </c>
      <c r="C1741" s="104" t="s">
        <v>2740</v>
      </c>
      <c r="D1741" s="12" t="s">
        <v>1156</v>
      </c>
      <c r="E1741" s="62">
        <v>1</v>
      </c>
      <c r="F1741" s="103">
        <v>3939</v>
      </c>
      <c r="G1741" s="15">
        <f t="shared" si="57"/>
        <v>1969.5</v>
      </c>
      <c r="H1741" s="15">
        <f t="shared" si="56"/>
        <v>1969.5</v>
      </c>
    </row>
    <row r="1742" spans="1:8" s="8" customFormat="1" ht="13.5" customHeight="1" x14ac:dyDescent="0.25">
      <c r="A1742" s="96" t="s">
        <v>454</v>
      </c>
      <c r="B1742" s="41">
        <v>1124937</v>
      </c>
      <c r="C1742" s="107" t="s">
        <v>2741</v>
      </c>
      <c r="D1742" s="12" t="s">
        <v>1156</v>
      </c>
      <c r="E1742" s="62">
        <v>1</v>
      </c>
      <c r="F1742" s="103">
        <v>5999</v>
      </c>
      <c r="G1742" s="15">
        <f t="shared" si="57"/>
        <v>2999.5</v>
      </c>
      <c r="H1742" s="15">
        <f t="shared" si="56"/>
        <v>2999.5</v>
      </c>
    </row>
    <row r="1743" spans="1:8" s="8" customFormat="1" ht="14.25" customHeight="1" x14ac:dyDescent="0.25">
      <c r="A1743" s="96" t="s">
        <v>455</v>
      </c>
      <c r="B1743" s="41">
        <v>1124938</v>
      </c>
      <c r="C1743" s="107" t="s">
        <v>2741</v>
      </c>
      <c r="D1743" s="12" t="s">
        <v>1156</v>
      </c>
      <c r="E1743" s="62">
        <v>1</v>
      </c>
      <c r="F1743" s="103">
        <v>5999</v>
      </c>
      <c r="G1743" s="15">
        <f t="shared" si="57"/>
        <v>2999.5</v>
      </c>
      <c r="H1743" s="15">
        <f t="shared" si="56"/>
        <v>2999.5</v>
      </c>
    </row>
    <row r="1744" spans="1:8" s="8" customFormat="1" ht="15" customHeight="1" x14ac:dyDescent="0.25">
      <c r="A1744" s="96" t="s">
        <v>456</v>
      </c>
      <c r="B1744" s="41">
        <v>1126309</v>
      </c>
      <c r="C1744" s="81" t="s">
        <v>2714</v>
      </c>
      <c r="D1744" s="12" t="s">
        <v>1061</v>
      </c>
      <c r="E1744" s="62">
        <v>1</v>
      </c>
      <c r="F1744" s="103">
        <v>20</v>
      </c>
      <c r="G1744" s="15">
        <f t="shared" si="57"/>
        <v>10</v>
      </c>
      <c r="H1744" s="15">
        <f t="shared" si="56"/>
        <v>10</v>
      </c>
    </row>
    <row r="1745" spans="1:9" s="8" customFormat="1" ht="16.5" customHeight="1" x14ac:dyDescent="0.25">
      <c r="A1745" s="96" t="s">
        <v>457</v>
      </c>
      <c r="B1745" s="41">
        <v>1126892</v>
      </c>
      <c r="C1745" s="107" t="s">
        <v>2742</v>
      </c>
      <c r="D1745" s="12" t="s">
        <v>1156</v>
      </c>
      <c r="E1745" s="62">
        <v>3</v>
      </c>
      <c r="F1745" s="103">
        <v>35</v>
      </c>
      <c r="G1745" s="15">
        <f t="shared" si="57"/>
        <v>17.5</v>
      </c>
      <c r="H1745" s="15">
        <f t="shared" si="56"/>
        <v>17.5</v>
      </c>
    </row>
    <row r="1746" spans="1:9" s="8" customFormat="1" ht="14.25" customHeight="1" x14ac:dyDescent="0.25">
      <c r="A1746" s="96" t="s">
        <v>458</v>
      </c>
      <c r="B1746" s="41">
        <v>1124939</v>
      </c>
      <c r="C1746" s="107" t="s">
        <v>2743</v>
      </c>
      <c r="D1746" s="12" t="s">
        <v>1156</v>
      </c>
      <c r="E1746" s="62">
        <v>1</v>
      </c>
      <c r="F1746" s="103">
        <v>528</v>
      </c>
      <c r="G1746" s="15">
        <f t="shared" si="57"/>
        <v>264</v>
      </c>
      <c r="H1746" s="15">
        <f t="shared" si="56"/>
        <v>264</v>
      </c>
    </row>
    <row r="1747" spans="1:9" s="8" customFormat="1" ht="14.25" customHeight="1" x14ac:dyDescent="0.25">
      <c r="A1747" s="96" t="s">
        <v>459</v>
      </c>
      <c r="B1747" s="41">
        <v>1124940</v>
      </c>
      <c r="C1747" s="107" t="s">
        <v>2743</v>
      </c>
      <c r="D1747" s="12" t="s">
        <v>1156</v>
      </c>
      <c r="E1747" s="62">
        <v>1</v>
      </c>
      <c r="F1747" s="103">
        <v>528</v>
      </c>
      <c r="G1747" s="15">
        <f t="shared" si="57"/>
        <v>264</v>
      </c>
      <c r="H1747" s="15">
        <f t="shared" si="56"/>
        <v>264</v>
      </c>
    </row>
    <row r="1748" spans="1:9" s="8" customFormat="1" ht="15.75" customHeight="1" x14ac:dyDescent="0.25">
      <c r="A1748" s="96" t="s">
        <v>460</v>
      </c>
      <c r="B1748" s="41">
        <v>1124316</v>
      </c>
      <c r="C1748" s="107" t="s">
        <v>2744</v>
      </c>
      <c r="D1748" s="12" t="s">
        <v>1156</v>
      </c>
      <c r="E1748" s="121">
        <v>1</v>
      </c>
      <c r="F1748" s="122">
        <v>156</v>
      </c>
      <c r="G1748" s="15">
        <f t="shared" si="57"/>
        <v>78</v>
      </c>
      <c r="H1748" s="15">
        <f t="shared" si="56"/>
        <v>78</v>
      </c>
    </row>
    <row r="1749" spans="1:9" s="8" customFormat="1" ht="15" customHeight="1" x14ac:dyDescent="0.25">
      <c r="A1749" s="96" t="s">
        <v>461</v>
      </c>
      <c r="B1749" s="41">
        <v>1126158</v>
      </c>
      <c r="C1749" s="107" t="s">
        <v>721</v>
      </c>
      <c r="D1749" s="12" t="s">
        <v>1156</v>
      </c>
      <c r="E1749" s="12">
        <v>1</v>
      </c>
      <c r="F1749" s="15">
        <v>139</v>
      </c>
      <c r="G1749" s="15">
        <f t="shared" si="57"/>
        <v>69.5</v>
      </c>
      <c r="H1749" s="15">
        <f t="shared" si="56"/>
        <v>69.5</v>
      </c>
    </row>
    <row r="1750" spans="1:9" s="8" customFormat="1" ht="15.75" customHeight="1" x14ac:dyDescent="0.25">
      <c r="A1750" s="96" t="s">
        <v>462</v>
      </c>
      <c r="B1750" s="41">
        <v>1126433</v>
      </c>
      <c r="C1750" s="107" t="s">
        <v>2746</v>
      </c>
      <c r="D1750" s="12" t="s">
        <v>1156</v>
      </c>
      <c r="E1750" s="62">
        <v>9</v>
      </c>
      <c r="F1750" s="103">
        <v>918</v>
      </c>
      <c r="G1750" s="15">
        <f t="shared" si="57"/>
        <v>459</v>
      </c>
      <c r="H1750" s="15">
        <f t="shared" si="56"/>
        <v>459</v>
      </c>
    </row>
    <row r="1751" spans="1:9" s="8" customFormat="1" ht="14.25" customHeight="1" x14ac:dyDescent="0.25">
      <c r="A1751" s="96" t="s">
        <v>463</v>
      </c>
      <c r="B1751" s="12">
        <v>1126434</v>
      </c>
      <c r="C1751" s="153" t="s">
        <v>3051</v>
      </c>
      <c r="D1751" s="12" t="s">
        <v>1061</v>
      </c>
      <c r="E1751" s="121">
        <v>80</v>
      </c>
      <c r="F1751" s="122">
        <v>4000</v>
      </c>
      <c r="G1751" s="15">
        <f t="shared" si="57"/>
        <v>2000</v>
      </c>
      <c r="H1751" s="15">
        <f t="shared" si="56"/>
        <v>2000</v>
      </c>
    </row>
    <row r="1752" spans="1:9" s="19" customFormat="1" ht="19.5" customHeight="1" x14ac:dyDescent="0.25">
      <c r="A1752" s="96" t="s">
        <v>464</v>
      </c>
      <c r="B1752" s="41">
        <v>112710014</v>
      </c>
      <c r="C1752" s="107" t="s">
        <v>2573</v>
      </c>
      <c r="D1752" s="12" t="s">
        <v>1156</v>
      </c>
      <c r="E1752" s="12">
        <v>1</v>
      </c>
      <c r="F1752" s="15">
        <v>5000</v>
      </c>
      <c r="G1752" s="15">
        <v>0</v>
      </c>
      <c r="H1752" s="15">
        <f t="shared" si="56"/>
        <v>5000</v>
      </c>
      <c r="I1752" s="8"/>
    </row>
    <row r="1753" spans="1:9" s="19" customFormat="1" ht="14.25" customHeight="1" x14ac:dyDescent="0.25">
      <c r="A1753" s="96" t="s">
        <v>465</v>
      </c>
      <c r="B1753" s="41">
        <v>112610120</v>
      </c>
      <c r="C1753" s="67" t="s">
        <v>2747</v>
      </c>
      <c r="D1753" s="12" t="s">
        <v>1156</v>
      </c>
      <c r="E1753" s="12">
        <v>1</v>
      </c>
      <c r="F1753" s="15">
        <v>1</v>
      </c>
      <c r="G1753" s="15">
        <v>0</v>
      </c>
      <c r="H1753" s="15">
        <f t="shared" si="56"/>
        <v>1</v>
      </c>
    </row>
    <row r="1754" spans="1:9" s="8" customFormat="1" ht="13.5" customHeight="1" x14ac:dyDescent="0.25">
      <c r="A1754" s="96" t="s">
        <v>466</v>
      </c>
      <c r="B1754" s="41">
        <v>112610122</v>
      </c>
      <c r="C1754" s="107" t="s">
        <v>2748</v>
      </c>
      <c r="D1754" s="12" t="s">
        <v>1156</v>
      </c>
      <c r="E1754" s="103">
        <v>1</v>
      </c>
      <c r="F1754" s="103">
        <v>1400</v>
      </c>
      <c r="G1754" s="15">
        <v>0</v>
      </c>
      <c r="H1754" s="15">
        <f t="shared" si="56"/>
        <v>1400</v>
      </c>
    </row>
    <row r="1755" spans="1:9" s="8" customFormat="1" ht="16.5" customHeight="1" x14ac:dyDescent="0.25">
      <c r="A1755" s="96" t="s">
        <v>467</v>
      </c>
      <c r="B1755" s="41">
        <v>112610123</v>
      </c>
      <c r="C1755" s="107" t="s">
        <v>2215</v>
      </c>
      <c r="D1755" s="12" t="s">
        <v>1156</v>
      </c>
      <c r="E1755" s="103">
        <v>1</v>
      </c>
      <c r="F1755" s="103">
        <v>500</v>
      </c>
      <c r="G1755" s="15">
        <v>0</v>
      </c>
      <c r="H1755" s="15">
        <f t="shared" si="56"/>
        <v>500</v>
      </c>
    </row>
    <row r="1756" spans="1:9" s="8" customFormat="1" ht="21.75" customHeight="1" x14ac:dyDescent="0.25">
      <c r="A1756" s="96" t="s">
        <v>468</v>
      </c>
      <c r="B1756" s="41">
        <v>112610124</v>
      </c>
      <c r="C1756" s="107" t="s">
        <v>2215</v>
      </c>
      <c r="D1756" s="12" t="s">
        <v>1156</v>
      </c>
      <c r="E1756" s="103">
        <v>1</v>
      </c>
      <c r="F1756" s="103">
        <v>500</v>
      </c>
      <c r="G1756" s="15">
        <v>0</v>
      </c>
      <c r="H1756" s="15">
        <f t="shared" si="56"/>
        <v>500</v>
      </c>
    </row>
    <row r="1757" spans="1:9" s="8" customFormat="1" ht="14.25" customHeight="1" x14ac:dyDescent="0.25">
      <c r="A1757" s="96" t="s">
        <v>469</v>
      </c>
      <c r="B1757" s="41">
        <v>112610125</v>
      </c>
      <c r="C1757" s="107" t="s">
        <v>2749</v>
      </c>
      <c r="D1757" s="12" t="s">
        <v>1156</v>
      </c>
      <c r="E1757" s="103">
        <v>1</v>
      </c>
      <c r="F1757" s="103">
        <v>900</v>
      </c>
      <c r="G1757" s="15">
        <v>0</v>
      </c>
      <c r="H1757" s="15">
        <f t="shared" si="56"/>
        <v>900</v>
      </c>
    </row>
    <row r="1758" spans="1:9" s="8" customFormat="1" ht="15.75" customHeight="1" x14ac:dyDescent="0.25">
      <c r="A1758" s="96" t="s">
        <v>470</v>
      </c>
      <c r="B1758" s="41">
        <v>112610126</v>
      </c>
      <c r="C1758" s="107" t="s">
        <v>2749</v>
      </c>
      <c r="D1758" s="12" t="s">
        <v>1156</v>
      </c>
      <c r="E1758" s="103">
        <v>1</v>
      </c>
      <c r="F1758" s="103">
        <v>900</v>
      </c>
      <c r="G1758" s="15">
        <v>0</v>
      </c>
      <c r="H1758" s="15">
        <f t="shared" si="56"/>
        <v>900</v>
      </c>
    </row>
    <row r="1759" spans="1:9" s="8" customFormat="1" ht="15.75" customHeight="1" x14ac:dyDescent="0.25">
      <c r="A1759" s="96" t="s">
        <v>471</v>
      </c>
      <c r="B1759" s="41" t="s">
        <v>2753</v>
      </c>
      <c r="C1759" s="107" t="s">
        <v>2571</v>
      </c>
      <c r="D1759" s="12" t="s">
        <v>1156</v>
      </c>
      <c r="E1759" s="103">
        <v>2</v>
      </c>
      <c r="F1759" s="103">
        <v>1200</v>
      </c>
      <c r="G1759" s="15">
        <v>0</v>
      </c>
      <c r="H1759" s="15">
        <f t="shared" si="56"/>
        <v>1200</v>
      </c>
    </row>
    <row r="1760" spans="1:9" s="8" customFormat="1" ht="19.5" customHeight="1" x14ac:dyDescent="0.25">
      <c r="A1760" s="96" t="s">
        <v>472</v>
      </c>
      <c r="B1760" s="41">
        <v>112610134</v>
      </c>
      <c r="C1760" s="107" t="s">
        <v>2750</v>
      </c>
      <c r="D1760" s="12" t="s">
        <v>1156</v>
      </c>
      <c r="E1760" s="103">
        <v>10</v>
      </c>
      <c r="F1760" s="103">
        <v>6000</v>
      </c>
      <c r="G1760" s="15">
        <v>0</v>
      </c>
      <c r="H1760" s="15">
        <f t="shared" si="56"/>
        <v>6000</v>
      </c>
    </row>
    <row r="1761" spans="1:8" s="8" customFormat="1" ht="14.25" customHeight="1" x14ac:dyDescent="0.25">
      <c r="A1761" s="96" t="s">
        <v>473</v>
      </c>
      <c r="B1761" s="41">
        <v>112610130</v>
      </c>
      <c r="C1761" s="107" t="s">
        <v>3052</v>
      </c>
      <c r="D1761" s="12" t="s">
        <v>1156</v>
      </c>
      <c r="E1761" s="103">
        <v>1</v>
      </c>
      <c r="F1761" s="103">
        <v>300</v>
      </c>
      <c r="G1761" s="15">
        <v>0</v>
      </c>
      <c r="H1761" s="15">
        <f t="shared" si="56"/>
        <v>300</v>
      </c>
    </row>
    <row r="1762" spans="1:8" s="8" customFormat="1" ht="15.75" customHeight="1" x14ac:dyDescent="0.25">
      <c r="A1762" s="96" t="s">
        <v>474</v>
      </c>
      <c r="B1762" s="41" t="s">
        <v>2754</v>
      </c>
      <c r="C1762" s="67" t="s">
        <v>2751</v>
      </c>
      <c r="D1762" s="12" t="s">
        <v>1156</v>
      </c>
      <c r="E1762" s="103">
        <v>2</v>
      </c>
      <c r="F1762" s="103">
        <v>600</v>
      </c>
      <c r="G1762" s="15">
        <v>0</v>
      </c>
      <c r="H1762" s="15">
        <f t="shared" si="56"/>
        <v>600</v>
      </c>
    </row>
    <row r="1763" spans="1:8" s="8" customFormat="1" ht="21" customHeight="1" x14ac:dyDescent="0.25">
      <c r="A1763" s="96" t="s">
        <v>475</v>
      </c>
      <c r="B1763" s="41">
        <v>112610129</v>
      </c>
      <c r="C1763" s="67" t="s">
        <v>2752</v>
      </c>
      <c r="D1763" s="12" t="s">
        <v>1156</v>
      </c>
      <c r="E1763" s="103">
        <v>1</v>
      </c>
      <c r="F1763" s="103">
        <v>700</v>
      </c>
      <c r="G1763" s="15">
        <v>0</v>
      </c>
      <c r="H1763" s="15">
        <f t="shared" si="56"/>
        <v>700</v>
      </c>
    </row>
    <row r="1764" spans="1:8" s="8" customFormat="1" ht="16.5" customHeight="1" x14ac:dyDescent="0.25">
      <c r="A1764" s="96" t="s">
        <v>476</v>
      </c>
      <c r="B1764" s="141">
        <v>1124919</v>
      </c>
      <c r="C1764" s="142" t="s">
        <v>3053</v>
      </c>
      <c r="D1764" s="95" t="s">
        <v>1156</v>
      </c>
      <c r="E1764" s="143">
        <v>5</v>
      </c>
      <c r="F1764" s="144">
        <v>2748.8</v>
      </c>
      <c r="G1764" s="15">
        <v>0</v>
      </c>
      <c r="H1764" s="15">
        <f t="shared" si="56"/>
        <v>2748.8</v>
      </c>
    </row>
    <row r="1765" spans="1:8" s="8" customFormat="1" ht="15" customHeight="1" x14ac:dyDescent="0.25">
      <c r="A1765" s="96" t="s">
        <v>477</v>
      </c>
      <c r="B1765" s="141">
        <v>1126889</v>
      </c>
      <c r="C1765" s="277" t="s">
        <v>3054</v>
      </c>
      <c r="D1765" s="95" t="s">
        <v>1156</v>
      </c>
      <c r="E1765" s="119">
        <v>1</v>
      </c>
      <c r="F1765" s="120">
        <v>437</v>
      </c>
      <c r="G1765" s="15">
        <v>0</v>
      </c>
      <c r="H1765" s="15">
        <f t="shared" si="56"/>
        <v>437</v>
      </c>
    </row>
    <row r="1766" spans="1:8" s="8" customFormat="1" ht="20.25" customHeight="1" x14ac:dyDescent="0.25">
      <c r="A1766" s="96" t="s">
        <v>478</v>
      </c>
      <c r="B1766" s="55">
        <v>1126785</v>
      </c>
      <c r="C1766" s="81" t="s">
        <v>1072</v>
      </c>
      <c r="D1766" s="95" t="s">
        <v>1156</v>
      </c>
      <c r="E1766" s="119">
        <v>2</v>
      </c>
      <c r="F1766" s="120">
        <v>100</v>
      </c>
      <c r="G1766" s="15">
        <v>0</v>
      </c>
      <c r="H1766" s="15">
        <f t="shared" si="56"/>
        <v>100</v>
      </c>
    </row>
    <row r="1767" spans="1:8" s="8" customFormat="1" ht="15.75" customHeight="1" x14ac:dyDescent="0.25">
      <c r="A1767" s="96" t="s">
        <v>479</v>
      </c>
      <c r="B1767" s="55">
        <v>1126786</v>
      </c>
      <c r="C1767" s="81" t="s">
        <v>2755</v>
      </c>
      <c r="D1767" s="95" t="s">
        <v>1156</v>
      </c>
      <c r="E1767" s="119">
        <v>1</v>
      </c>
      <c r="F1767" s="120">
        <v>456</v>
      </c>
      <c r="G1767" s="15">
        <v>0</v>
      </c>
      <c r="H1767" s="15">
        <f t="shared" si="56"/>
        <v>456</v>
      </c>
    </row>
    <row r="1768" spans="1:8" s="8" customFormat="1" ht="18.75" customHeight="1" x14ac:dyDescent="0.25">
      <c r="A1768" s="96" t="s">
        <v>480</v>
      </c>
      <c r="B1768" s="55">
        <v>1121002</v>
      </c>
      <c r="C1768" s="81" t="s">
        <v>2756</v>
      </c>
      <c r="D1768" s="95" t="s">
        <v>1156</v>
      </c>
      <c r="E1768" s="119">
        <v>1</v>
      </c>
      <c r="F1768" s="120">
        <v>950</v>
      </c>
      <c r="G1768" s="15">
        <v>0</v>
      </c>
      <c r="H1768" s="15">
        <f t="shared" si="56"/>
        <v>950</v>
      </c>
    </row>
    <row r="1769" spans="1:8" s="8" customFormat="1" ht="15" customHeight="1" x14ac:dyDescent="0.25">
      <c r="A1769" s="96" t="s">
        <v>481</v>
      </c>
      <c r="B1769" s="55">
        <v>1127789</v>
      </c>
      <c r="C1769" s="81" t="s">
        <v>60</v>
      </c>
      <c r="D1769" s="95" t="s">
        <v>1156</v>
      </c>
      <c r="E1769" s="119">
        <v>1</v>
      </c>
      <c r="F1769" s="120">
        <v>35</v>
      </c>
      <c r="G1769" s="15">
        <v>0</v>
      </c>
      <c r="H1769" s="15">
        <f t="shared" si="56"/>
        <v>35</v>
      </c>
    </row>
    <row r="1770" spans="1:8" s="8" customFormat="1" ht="15.75" customHeight="1" x14ac:dyDescent="0.25">
      <c r="A1770" s="96" t="s">
        <v>482</v>
      </c>
      <c r="B1770" s="55">
        <v>1126967</v>
      </c>
      <c r="C1770" s="81" t="s">
        <v>2415</v>
      </c>
      <c r="D1770" s="95" t="s">
        <v>1156</v>
      </c>
      <c r="E1770" s="119">
        <v>1</v>
      </c>
      <c r="F1770" s="120">
        <v>538</v>
      </c>
      <c r="G1770" s="15">
        <v>0</v>
      </c>
      <c r="H1770" s="15">
        <f t="shared" ref="H1770:H1830" si="58">F1770-G1770</f>
        <v>538</v>
      </c>
    </row>
    <row r="1771" spans="1:8" s="8" customFormat="1" ht="15.75" customHeight="1" x14ac:dyDescent="0.25">
      <c r="A1771" s="96" t="s">
        <v>483</v>
      </c>
      <c r="B1771" s="55">
        <v>1127790</v>
      </c>
      <c r="C1771" s="81" t="s">
        <v>3117</v>
      </c>
      <c r="D1771" s="95" t="s">
        <v>1156</v>
      </c>
      <c r="E1771" s="119">
        <v>1</v>
      </c>
      <c r="F1771" s="120">
        <v>138</v>
      </c>
      <c r="G1771" s="15">
        <v>0</v>
      </c>
      <c r="H1771" s="15">
        <f t="shared" si="58"/>
        <v>138</v>
      </c>
    </row>
    <row r="1772" spans="1:8" s="8" customFormat="1" ht="15.75" customHeight="1" x14ac:dyDescent="0.25">
      <c r="A1772" s="96" t="s">
        <v>484</v>
      </c>
      <c r="B1772" s="55">
        <v>1126287</v>
      </c>
      <c r="C1772" s="48" t="s">
        <v>60</v>
      </c>
      <c r="D1772" s="95" t="s">
        <v>1156</v>
      </c>
      <c r="E1772" s="119">
        <v>1</v>
      </c>
      <c r="F1772" s="120">
        <v>7</v>
      </c>
      <c r="G1772" s="15">
        <v>0</v>
      </c>
      <c r="H1772" s="15">
        <f t="shared" si="58"/>
        <v>7</v>
      </c>
    </row>
    <row r="1773" spans="1:8" s="8" customFormat="1" ht="15" customHeight="1" x14ac:dyDescent="0.25">
      <c r="A1773" s="96" t="s">
        <v>485</v>
      </c>
      <c r="B1773" s="55">
        <v>112610022</v>
      </c>
      <c r="C1773" s="278" t="s">
        <v>2757</v>
      </c>
      <c r="D1773" s="95" t="s">
        <v>1156</v>
      </c>
      <c r="E1773" s="119">
        <v>1</v>
      </c>
      <c r="F1773" s="120">
        <v>2174.27</v>
      </c>
      <c r="G1773" s="15">
        <v>0</v>
      </c>
      <c r="H1773" s="15">
        <f t="shared" si="58"/>
        <v>2174.27</v>
      </c>
    </row>
    <row r="1774" spans="1:8" s="8" customFormat="1" ht="16.5" customHeight="1" x14ac:dyDescent="0.25">
      <c r="A1774" s="96" t="s">
        <v>486</v>
      </c>
      <c r="B1774" s="55">
        <v>112423</v>
      </c>
      <c r="C1774" s="278" t="s">
        <v>2758</v>
      </c>
      <c r="D1774" s="95" t="s">
        <v>1156</v>
      </c>
      <c r="E1774" s="119">
        <v>2</v>
      </c>
      <c r="F1774" s="120">
        <v>200</v>
      </c>
      <c r="G1774" s="15">
        <v>0</v>
      </c>
      <c r="H1774" s="15">
        <f t="shared" si="58"/>
        <v>200</v>
      </c>
    </row>
    <row r="1775" spans="1:8" s="8" customFormat="1" ht="12.75" customHeight="1" x14ac:dyDescent="0.25">
      <c r="A1775" s="96" t="s">
        <v>487</v>
      </c>
      <c r="B1775" s="55">
        <v>1124841</v>
      </c>
      <c r="C1775" s="278" t="s">
        <v>2759</v>
      </c>
      <c r="D1775" s="95" t="s">
        <v>1156</v>
      </c>
      <c r="E1775" s="119">
        <v>1</v>
      </c>
      <c r="F1775" s="120">
        <v>464</v>
      </c>
      <c r="G1775" s="15">
        <v>0</v>
      </c>
      <c r="H1775" s="15">
        <f t="shared" si="58"/>
        <v>464</v>
      </c>
    </row>
    <row r="1776" spans="1:8" s="8" customFormat="1" ht="15.75" customHeight="1" x14ac:dyDescent="0.25">
      <c r="A1776" s="96" t="s">
        <v>488</v>
      </c>
      <c r="B1776" s="55">
        <v>1124016</v>
      </c>
      <c r="C1776" s="81" t="s">
        <v>2760</v>
      </c>
      <c r="D1776" s="95" t="s">
        <v>1156</v>
      </c>
      <c r="E1776" s="119">
        <v>1</v>
      </c>
      <c r="F1776" s="120">
        <v>100</v>
      </c>
      <c r="G1776" s="15">
        <v>0</v>
      </c>
      <c r="H1776" s="15">
        <f t="shared" si="58"/>
        <v>100</v>
      </c>
    </row>
    <row r="1777" spans="1:8" s="8" customFormat="1" ht="12" customHeight="1" x14ac:dyDescent="0.25">
      <c r="A1777" s="96" t="s">
        <v>489</v>
      </c>
      <c r="B1777" s="55">
        <v>1124655</v>
      </c>
      <c r="C1777" s="81" t="s">
        <v>2760</v>
      </c>
      <c r="D1777" s="95" t="s">
        <v>1156</v>
      </c>
      <c r="E1777" s="119">
        <v>1</v>
      </c>
      <c r="F1777" s="120">
        <v>129</v>
      </c>
      <c r="G1777" s="15">
        <v>0</v>
      </c>
      <c r="H1777" s="15">
        <f t="shared" si="58"/>
        <v>129</v>
      </c>
    </row>
    <row r="1778" spans="1:8" s="8" customFormat="1" ht="14.25" customHeight="1" x14ac:dyDescent="0.25">
      <c r="A1778" s="96" t="s">
        <v>490</v>
      </c>
      <c r="B1778" s="55">
        <v>1124182</v>
      </c>
      <c r="C1778" s="81" t="s">
        <v>2760</v>
      </c>
      <c r="D1778" s="95" t="s">
        <v>1156</v>
      </c>
      <c r="E1778" s="119">
        <v>1</v>
      </c>
      <c r="F1778" s="120">
        <v>100</v>
      </c>
      <c r="G1778" s="15">
        <v>0</v>
      </c>
      <c r="H1778" s="15">
        <f t="shared" si="58"/>
        <v>100</v>
      </c>
    </row>
    <row r="1779" spans="1:8" s="8" customFormat="1" ht="13.5" customHeight="1" x14ac:dyDescent="0.25">
      <c r="A1779" s="96" t="s">
        <v>491</v>
      </c>
      <c r="B1779" s="55">
        <v>1124233</v>
      </c>
      <c r="C1779" s="81" t="s">
        <v>2760</v>
      </c>
      <c r="D1779" s="95" t="s">
        <v>821</v>
      </c>
      <c r="E1779" s="119">
        <v>1</v>
      </c>
      <c r="F1779" s="120">
        <v>100</v>
      </c>
      <c r="G1779" s="15">
        <v>0</v>
      </c>
      <c r="H1779" s="15">
        <f t="shared" si="58"/>
        <v>100</v>
      </c>
    </row>
    <row r="1780" spans="1:8" s="8" customFormat="1" ht="15" customHeight="1" x14ac:dyDescent="0.25">
      <c r="A1780" s="96" t="s">
        <v>492</v>
      </c>
      <c r="B1780" s="55">
        <v>1124565</v>
      </c>
      <c r="C1780" s="81" t="s">
        <v>2760</v>
      </c>
      <c r="D1780" s="95" t="s">
        <v>1156</v>
      </c>
      <c r="E1780" s="119">
        <v>3</v>
      </c>
      <c r="F1780" s="120">
        <v>300</v>
      </c>
      <c r="G1780" s="15">
        <v>0</v>
      </c>
      <c r="H1780" s="15">
        <f t="shared" si="58"/>
        <v>300</v>
      </c>
    </row>
    <row r="1781" spans="1:8" s="8" customFormat="1" ht="13.5" customHeight="1" x14ac:dyDescent="0.25">
      <c r="A1781" s="96" t="s">
        <v>493</v>
      </c>
      <c r="B1781" s="55">
        <v>1127830</v>
      </c>
      <c r="C1781" s="81" t="s">
        <v>2761</v>
      </c>
      <c r="D1781" s="95" t="s">
        <v>1156</v>
      </c>
      <c r="E1781" s="119">
        <v>1</v>
      </c>
      <c r="F1781" s="120">
        <v>466</v>
      </c>
      <c r="G1781" s="15">
        <v>0</v>
      </c>
      <c r="H1781" s="15">
        <f t="shared" si="58"/>
        <v>466</v>
      </c>
    </row>
    <row r="1782" spans="1:8" s="8" customFormat="1" ht="15" customHeight="1" x14ac:dyDescent="0.25">
      <c r="A1782" s="96" t="s">
        <v>494</v>
      </c>
      <c r="B1782" s="55">
        <v>1126888</v>
      </c>
      <c r="C1782" s="81" t="s">
        <v>3055</v>
      </c>
      <c r="D1782" s="95" t="s">
        <v>1156</v>
      </c>
      <c r="E1782" s="119">
        <v>1</v>
      </c>
      <c r="F1782" s="120">
        <v>440</v>
      </c>
      <c r="G1782" s="15">
        <v>0</v>
      </c>
      <c r="H1782" s="15">
        <f t="shared" si="58"/>
        <v>440</v>
      </c>
    </row>
    <row r="1783" spans="1:8" s="8" customFormat="1" ht="14.25" customHeight="1" x14ac:dyDescent="0.25">
      <c r="A1783" s="96" t="s">
        <v>495</v>
      </c>
      <c r="B1783" s="55">
        <v>1124850</v>
      </c>
      <c r="C1783" s="81" t="s">
        <v>2762</v>
      </c>
      <c r="D1783" s="95" t="s">
        <v>1156</v>
      </c>
      <c r="E1783" s="119">
        <v>1</v>
      </c>
      <c r="F1783" s="120">
        <v>114</v>
      </c>
      <c r="G1783" s="15">
        <v>0</v>
      </c>
      <c r="H1783" s="15">
        <f t="shared" si="58"/>
        <v>114</v>
      </c>
    </row>
    <row r="1784" spans="1:8" s="8" customFormat="1" ht="15" customHeight="1" x14ac:dyDescent="0.25">
      <c r="A1784" s="96" t="s">
        <v>496</v>
      </c>
      <c r="B1784" s="55">
        <v>1128214</v>
      </c>
      <c r="C1784" s="48" t="s">
        <v>3056</v>
      </c>
      <c r="D1784" s="95" t="s">
        <v>1156</v>
      </c>
      <c r="E1784" s="119">
        <v>1</v>
      </c>
      <c r="F1784" s="120">
        <v>233</v>
      </c>
      <c r="G1784" s="15">
        <v>0</v>
      </c>
      <c r="H1784" s="15">
        <f t="shared" si="58"/>
        <v>233</v>
      </c>
    </row>
    <row r="1785" spans="1:8" s="8" customFormat="1" ht="15.75" customHeight="1" x14ac:dyDescent="0.25">
      <c r="A1785" s="96" t="s">
        <v>497</v>
      </c>
      <c r="B1785" s="55">
        <v>1126802</v>
      </c>
      <c r="C1785" s="81" t="s">
        <v>2763</v>
      </c>
      <c r="D1785" s="95" t="s">
        <v>1156</v>
      </c>
      <c r="E1785" s="119">
        <v>1</v>
      </c>
      <c r="F1785" s="120">
        <v>10</v>
      </c>
      <c r="G1785" s="15">
        <v>0</v>
      </c>
      <c r="H1785" s="15">
        <f t="shared" si="58"/>
        <v>10</v>
      </c>
    </row>
    <row r="1786" spans="1:8" s="8" customFormat="1" ht="14.25" customHeight="1" x14ac:dyDescent="0.25">
      <c r="A1786" s="96" t="s">
        <v>498</v>
      </c>
      <c r="B1786" s="55">
        <v>1126803</v>
      </c>
      <c r="C1786" s="81" t="s">
        <v>2764</v>
      </c>
      <c r="D1786" s="95" t="s">
        <v>1156</v>
      </c>
      <c r="E1786" s="119">
        <v>5</v>
      </c>
      <c r="F1786" s="120">
        <v>381</v>
      </c>
      <c r="G1786" s="15">
        <v>0</v>
      </c>
      <c r="H1786" s="15">
        <f t="shared" si="58"/>
        <v>381</v>
      </c>
    </row>
    <row r="1787" spans="1:8" s="8" customFormat="1" ht="14.25" customHeight="1" x14ac:dyDescent="0.25">
      <c r="A1787" s="96" t="s">
        <v>499</v>
      </c>
      <c r="B1787" s="55">
        <v>1126806</v>
      </c>
      <c r="C1787" s="81" t="s">
        <v>2376</v>
      </c>
      <c r="D1787" s="95" t="s">
        <v>1156</v>
      </c>
      <c r="E1787" s="119">
        <v>1</v>
      </c>
      <c r="F1787" s="120">
        <v>32</v>
      </c>
      <c r="G1787" s="15">
        <v>0</v>
      </c>
      <c r="H1787" s="15">
        <f t="shared" si="58"/>
        <v>32</v>
      </c>
    </row>
    <row r="1788" spans="1:8" s="8" customFormat="1" ht="15.75" customHeight="1" x14ac:dyDescent="0.25">
      <c r="A1788" s="96" t="s">
        <v>500</v>
      </c>
      <c r="B1788" s="55">
        <v>1128215</v>
      </c>
      <c r="C1788" s="48" t="s">
        <v>2765</v>
      </c>
      <c r="D1788" s="95" t="s">
        <v>1156</v>
      </c>
      <c r="E1788" s="119">
        <v>50</v>
      </c>
      <c r="F1788" s="120">
        <v>125</v>
      </c>
      <c r="G1788" s="15">
        <v>0</v>
      </c>
      <c r="H1788" s="15">
        <f t="shared" si="58"/>
        <v>125</v>
      </c>
    </row>
    <row r="1789" spans="1:8" s="8" customFormat="1" ht="16.5" customHeight="1" x14ac:dyDescent="0.25">
      <c r="A1789" s="96" t="s">
        <v>501</v>
      </c>
      <c r="B1789" s="55">
        <v>1128065</v>
      </c>
      <c r="C1789" s="48" t="s">
        <v>3057</v>
      </c>
      <c r="D1789" s="95" t="s">
        <v>1156</v>
      </c>
      <c r="E1789" s="119">
        <v>5</v>
      </c>
      <c r="F1789" s="120">
        <v>274.90000000000003</v>
      </c>
      <c r="G1789" s="15">
        <v>0</v>
      </c>
      <c r="H1789" s="15">
        <f t="shared" si="58"/>
        <v>274.90000000000003</v>
      </c>
    </row>
    <row r="1790" spans="1:8" s="8" customFormat="1" ht="12.75" customHeight="1" x14ac:dyDescent="0.25">
      <c r="A1790" s="96" t="s">
        <v>502</v>
      </c>
      <c r="B1790" s="55">
        <v>1126815</v>
      </c>
      <c r="C1790" s="81" t="s">
        <v>2766</v>
      </c>
      <c r="D1790" s="95" t="s">
        <v>1156</v>
      </c>
      <c r="E1790" s="119">
        <v>1</v>
      </c>
      <c r="F1790" s="120">
        <v>3</v>
      </c>
      <c r="G1790" s="15">
        <v>0</v>
      </c>
      <c r="H1790" s="15">
        <f t="shared" si="58"/>
        <v>3</v>
      </c>
    </row>
    <row r="1791" spans="1:8" s="8" customFormat="1" ht="16.5" customHeight="1" x14ac:dyDescent="0.25">
      <c r="A1791" s="96" t="s">
        <v>503</v>
      </c>
      <c r="B1791" s="55">
        <v>1126818</v>
      </c>
      <c r="C1791" s="81" t="s">
        <v>2767</v>
      </c>
      <c r="D1791" s="95" t="s">
        <v>1156</v>
      </c>
      <c r="E1791" s="119">
        <v>1</v>
      </c>
      <c r="F1791" s="120">
        <v>23</v>
      </c>
      <c r="G1791" s="15">
        <v>0</v>
      </c>
      <c r="H1791" s="15">
        <f t="shared" si="58"/>
        <v>23</v>
      </c>
    </row>
    <row r="1792" spans="1:8" s="8" customFormat="1" ht="12.75" customHeight="1" x14ac:dyDescent="0.25">
      <c r="A1792" s="96" t="s">
        <v>504</v>
      </c>
      <c r="B1792" s="55">
        <v>1126926</v>
      </c>
      <c r="C1792" s="81" t="s">
        <v>2768</v>
      </c>
      <c r="D1792" s="95" t="s">
        <v>1156</v>
      </c>
      <c r="E1792" s="119">
        <v>1</v>
      </c>
      <c r="F1792" s="120">
        <v>7.5</v>
      </c>
      <c r="G1792" s="15">
        <v>0</v>
      </c>
      <c r="H1792" s="15">
        <f t="shared" si="58"/>
        <v>7.5</v>
      </c>
    </row>
    <row r="1793" spans="1:8" s="8" customFormat="1" ht="12.75" customHeight="1" x14ac:dyDescent="0.25">
      <c r="A1793" s="96" t="s">
        <v>505</v>
      </c>
      <c r="B1793" s="147">
        <v>1122822</v>
      </c>
      <c r="C1793" s="229" t="s">
        <v>2769</v>
      </c>
      <c r="D1793" s="95" t="s">
        <v>1156</v>
      </c>
      <c r="E1793" s="119">
        <v>2</v>
      </c>
      <c r="F1793" s="120">
        <v>76</v>
      </c>
      <c r="G1793" s="15">
        <v>0</v>
      </c>
      <c r="H1793" s="15">
        <f t="shared" si="58"/>
        <v>76</v>
      </c>
    </row>
    <row r="1794" spans="1:8" s="8" customFormat="1" ht="13.5" customHeight="1" x14ac:dyDescent="0.25">
      <c r="A1794" s="96" t="s">
        <v>507</v>
      </c>
      <c r="B1794" s="55">
        <v>1126819</v>
      </c>
      <c r="C1794" s="81" t="s">
        <v>2770</v>
      </c>
      <c r="D1794" s="95" t="s">
        <v>1156</v>
      </c>
      <c r="E1794" s="119">
        <v>1</v>
      </c>
      <c r="F1794" s="120">
        <v>29</v>
      </c>
      <c r="G1794" s="15">
        <v>0</v>
      </c>
      <c r="H1794" s="15">
        <f t="shared" si="58"/>
        <v>29</v>
      </c>
    </row>
    <row r="1795" spans="1:8" s="8" customFormat="1" ht="14.25" customHeight="1" x14ac:dyDescent="0.25">
      <c r="A1795" s="96" t="s">
        <v>508</v>
      </c>
      <c r="B1795" s="141">
        <v>1126382</v>
      </c>
      <c r="C1795" s="48" t="s">
        <v>2771</v>
      </c>
      <c r="D1795" s="95" t="s">
        <v>1156</v>
      </c>
      <c r="E1795" s="119">
        <v>1</v>
      </c>
      <c r="F1795" s="120">
        <v>92</v>
      </c>
      <c r="G1795" s="15">
        <v>0</v>
      </c>
      <c r="H1795" s="15">
        <f t="shared" si="58"/>
        <v>92</v>
      </c>
    </row>
    <row r="1796" spans="1:8" s="8" customFormat="1" ht="12.75" customHeight="1" x14ac:dyDescent="0.25">
      <c r="A1796" s="96" t="s">
        <v>509</v>
      </c>
      <c r="B1796" s="55">
        <v>1126825</v>
      </c>
      <c r="C1796" s="81" t="s">
        <v>2772</v>
      </c>
      <c r="D1796" s="95" t="s">
        <v>1156</v>
      </c>
      <c r="E1796" s="119">
        <v>1</v>
      </c>
      <c r="F1796" s="120">
        <v>101</v>
      </c>
      <c r="G1796" s="15">
        <v>0</v>
      </c>
      <c r="H1796" s="15">
        <f t="shared" si="58"/>
        <v>101</v>
      </c>
    </row>
    <row r="1797" spans="1:8" s="8" customFormat="1" ht="17.25" customHeight="1" x14ac:dyDescent="0.25">
      <c r="A1797" s="96" t="s">
        <v>510</v>
      </c>
      <c r="B1797" s="55">
        <v>1126827</v>
      </c>
      <c r="C1797" s="142" t="s">
        <v>2773</v>
      </c>
      <c r="D1797" s="95" t="s">
        <v>1156</v>
      </c>
      <c r="E1797" s="119">
        <v>3</v>
      </c>
      <c r="F1797" s="120">
        <v>631</v>
      </c>
      <c r="G1797" s="15">
        <v>0</v>
      </c>
      <c r="H1797" s="15">
        <f t="shared" si="58"/>
        <v>631</v>
      </c>
    </row>
    <row r="1798" spans="1:8" s="8" customFormat="1" ht="14.25" customHeight="1" x14ac:dyDescent="0.25">
      <c r="A1798" s="96" t="s">
        <v>511</v>
      </c>
      <c r="B1798" s="55">
        <v>1126943</v>
      </c>
      <c r="C1798" s="81" t="s">
        <v>3058</v>
      </c>
      <c r="D1798" s="95" t="s">
        <v>1156</v>
      </c>
      <c r="E1798" s="119">
        <v>1</v>
      </c>
      <c r="F1798" s="120">
        <v>215</v>
      </c>
      <c r="G1798" s="15">
        <v>0</v>
      </c>
      <c r="H1798" s="15">
        <f t="shared" si="58"/>
        <v>215</v>
      </c>
    </row>
    <row r="1799" spans="1:8" s="8" customFormat="1" ht="12.75" customHeight="1" x14ac:dyDescent="0.25">
      <c r="A1799" s="96" t="s">
        <v>512</v>
      </c>
      <c r="B1799" s="55">
        <v>1126942</v>
      </c>
      <c r="C1799" s="81" t="s">
        <v>3059</v>
      </c>
      <c r="D1799" s="95" t="s">
        <v>1156</v>
      </c>
      <c r="E1799" s="119">
        <v>1</v>
      </c>
      <c r="F1799" s="120">
        <v>215</v>
      </c>
      <c r="G1799" s="15">
        <v>0</v>
      </c>
      <c r="H1799" s="15">
        <f t="shared" si="58"/>
        <v>215</v>
      </c>
    </row>
    <row r="1800" spans="1:8" s="8" customFormat="1" ht="13.5" customHeight="1" x14ac:dyDescent="0.25">
      <c r="A1800" s="96" t="s">
        <v>513</v>
      </c>
      <c r="B1800" s="55">
        <v>1126941</v>
      </c>
      <c r="C1800" s="81" t="s">
        <v>3060</v>
      </c>
      <c r="D1800" s="95" t="s">
        <v>1156</v>
      </c>
      <c r="E1800" s="119">
        <v>1</v>
      </c>
      <c r="F1800" s="120">
        <v>215</v>
      </c>
      <c r="G1800" s="15">
        <v>0</v>
      </c>
      <c r="H1800" s="15">
        <f t="shared" si="58"/>
        <v>215</v>
      </c>
    </row>
    <row r="1801" spans="1:8" s="8" customFormat="1" ht="13.5" customHeight="1" x14ac:dyDescent="0.25">
      <c r="A1801" s="96" t="s">
        <v>514</v>
      </c>
      <c r="B1801" s="55">
        <v>1126940</v>
      </c>
      <c r="C1801" s="81" t="s">
        <v>3061</v>
      </c>
      <c r="D1801" s="95" t="s">
        <v>1156</v>
      </c>
      <c r="E1801" s="119">
        <v>1</v>
      </c>
      <c r="F1801" s="120">
        <v>215</v>
      </c>
      <c r="G1801" s="15">
        <v>0</v>
      </c>
      <c r="H1801" s="15">
        <f t="shared" si="58"/>
        <v>215</v>
      </c>
    </row>
    <row r="1802" spans="1:8" s="8" customFormat="1" ht="15" customHeight="1" x14ac:dyDescent="0.25">
      <c r="A1802" s="96" t="s">
        <v>515</v>
      </c>
      <c r="B1802" s="55">
        <v>1126937</v>
      </c>
      <c r="C1802" s="81" t="s">
        <v>3062</v>
      </c>
      <c r="D1802" s="95" t="s">
        <v>1156</v>
      </c>
      <c r="E1802" s="119">
        <v>1</v>
      </c>
      <c r="F1802" s="120">
        <v>215</v>
      </c>
      <c r="G1802" s="15">
        <v>0</v>
      </c>
      <c r="H1802" s="15">
        <f t="shared" si="58"/>
        <v>215</v>
      </c>
    </row>
    <row r="1803" spans="1:8" s="8" customFormat="1" ht="15" customHeight="1" x14ac:dyDescent="0.25">
      <c r="A1803" s="96" t="s">
        <v>516</v>
      </c>
      <c r="B1803" s="55">
        <v>1126944</v>
      </c>
      <c r="C1803" s="81" t="s">
        <v>3063</v>
      </c>
      <c r="D1803" s="95" t="s">
        <v>1156</v>
      </c>
      <c r="E1803" s="119">
        <v>1</v>
      </c>
      <c r="F1803" s="120">
        <v>215</v>
      </c>
      <c r="G1803" s="15">
        <v>0</v>
      </c>
      <c r="H1803" s="15">
        <f t="shared" si="58"/>
        <v>215</v>
      </c>
    </row>
    <row r="1804" spans="1:8" s="8" customFormat="1" ht="13.5" customHeight="1" x14ac:dyDescent="0.25">
      <c r="A1804" s="96" t="s">
        <v>517</v>
      </c>
      <c r="B1804" s="55">
        <v>1126945</v>
      </c>
      <c r="C1804" s="81" t="s">
        <v>3064</v>
      </c>
      <c r="D1804" s="95" t="s">
        <v>1156</v>
      </c>
      <c r="E1804" s="119">
        <v>1</v>
      </c>
      <c r="F1804" s="120">
        <v>215</v>
      </c>
      <c r="G1804" s="15">
        <v>0</v>
      </c>
      <c r="H1804" s="15">
        <f t="shared" si="58"/>
        <v>215</v>
      </c>
    </row>
    <row r="1805" spans="1:8" s="8" customFormat="1" ht="12.75" customHeight="1" x14ac:dyDescent="0.25">
      <c r="A1805" s="96" t="s">
        <v>518</v>
      </c>
      <c r="B1805" s="55">
        <v>1126829</v>
      </c>
      <c r="C1805" s="81" t="s">
        <v>2774</v>
      </c>
      <c r="D1805" s="95" t="s">
        <v>1156</v>
      </c>
      <c r="E1805" s="119">
        <v>2</v>
      </c>
      <c r="F1805" s="120">
        <v>20</v>
      </c>
      <c r="G1805" s="15">
        <v>0</v>
      </c>
      <c r="H1805" s="15">
        <f t="shared" si="58"/>
        <v>20</v>
      </c>
    </row>
    <row r="1806" spans="1:8" s="8" customFormat="1" ht="15.75" customHeight="1" x14ac:dyDescent="0.25">
      <c r="A1806" s="96" t="s">
        <v>519</v>
      </c>
      <c r="B1806" s="55">
        <v>1126390</v>
      </c>
      <c r="C1806" s="148" t="s">
        <v>2529</v>
      </c>
      <c r="D1806" s="95" t="s">
        <v>1156</v>
      </c>
      <c r="E1806" s="119">
        <v>1</v>
      </c>
      <c r="F1806" s="120">
        <v>142</v>
      </c>
      <c r="G1806" s="15">
        <v>0</v>
      </c>
      <c r="H1806" s="15">
        <f t="shared" si="58"/>
        <v>142</v>
      </c>
    </row>
    <row r="1807" spans="1:8" s="8" customFormat="1" ht="18.75" customHeight="1" x14ac:dyDescent="0.25">
      <c r="A1807" s="96" t="s">
        <v>520</v>
      </c>
      <c r="B1807" s="55">
        <v>1124835</v>
      </c>
      <c r="C1807" s="81" t="s">
        <v>719</v>
      </c>
      <c r="D1807" s="95" t="s">
        <v>1156</v>
      </c>
      <c r="E1807" s="119">
        <v>6</v>
      </c>
      <c r="F1807" s="120">
        <v>68</v>
      </c>
      <c r="G1807" s="15">
        <v>0</v>
      </c>
      <c r="H1807" s="15">
        <f t="shared" si="58"/>
        <v>68</v>
      </c>
    </row>
    <row r="1808" spans="1:8" s="8" customFormat="1" ht="12.75" customHeight="1" x14ac:dyDescent="0.25">
      <c r="A1808" s="96" t="s">
        <v>521</v>
      </c>
      <c r="B1808" s="55">
        <v>1126836</v>
      </c>
      <c r="C1808" s="81" t="s">
        <v>2266</v>
      </c>
      <c r="D1808" s="95" t="s">
        <v>1156</v>
      </c>
      <c r="E1808" s="119">
        <v>2</v>
      </c>
      <c r="F1808" s="120">
        <v>65</v>
      </c>
      <c r="G1808" s="15">
        <v>0</v>
      </c>
      <c r="H1808" s="15">
        <f t="shared" si="58"/>
        <v>65</v>
      </c>
    </row>
    <row r="1809" spans="1:8" s="8" customFormat="1" ht="12.75" customHeight="1" x14ac:dyDescent="0.25">
      <c r="A1809" s="96" t="s">
        <v>522</v>
      </c>
      <c r="B1809" s="141">
        <v>1126392</v>
      </c>
      <c r="C1809" s="142" t="s">
        <v>2775</v>
      </c>
      <c r="D1809" s="95" t="s">
        <v>1061</v>
      </c>
      <c r="E1809" s="143">
        <v>3</v>
      </c>
      <c r="F1809" s="144">
        <v>81</v>
      </c>
      <c r="G1809" s="15">
        <v>0</v>
      </c>
      <c r="H1809" s="15">
        <f t="shared" si="58"/>
        <v>81</v>
      </c>
    </row>
    <row r="1810" spans="1:8" s="8" customFormat="1" ht="14.25" customHeight="1" x14ac:dyDescent="0.25">
      <c r="A1810" s="96" t="s">
        <v>523</v>
      </c>
      <c r="B1810" s="55">
        <v>1124393</v>
      </c>
      <c r="C1810" s="81" t="s">
        <v>2776</v>
      </c>
      <c r="D1810" s="95" t="s">
        <v>1156</v>
      </c>
      <c r="E1810" s="119">
        <v>2</v>
      </c>
      <c r="F1810" s="120">
        <v>220</v>
      </c>
      <c r="G1810" s="15">
        <v>0</v>
      </c>
      <c r="H1810" s="15">
        <f t="shared" si="58"/>
        <v>220</v>
      </c>
    </row>
    <row r="1811" spans="1:8" s="8" customFormat="1" ht="13.5" customHeight="1" x14ac:dyDescent="0.25">
      <c r="A1811" s="96" t="s">
        <v>524</v>
      </c>
      <c r="B1811" s="55">
        <v>1124394</v>
      </c>
      <c r="C1811" s="81" t="s">
        <v>2777</v>
      </c>
      <c r="D1811" s="95" t="s">
        <v>1156</v>
      </c>
      <c r="E1811" s="119">
        <v>1</v>
      </c>
      <c r="F1811" s="120">
        <v>130</v>
      </c>
      <c r="G1811" s="15">
        <v>0</v>
      </c>
      <c r="H1811" s="15">
        <f t="shared" si="58"/>
        <v>130</v>
      </c>
    </row>
    <row r="1812" spans="1:8" s="8" customFormat="1" ht="18" customHeight="1" x14ac:dyDescent="0.25">
      <c r="A1812" s="96" t="s">
        <v>525</v>
      </c>
      <c r="B1812" s="55">
        <v>1126699</v>
      </c>
      <c r="C1812" s="81" t="s">
        <v>2778</v>
      </c>
      <c r="D1812" s="95" t="s">
        <v>1061</v>
      </c>
      <c r="E1812" s="119">
        <v>1</v>
      </c>
      <c r="F1812" s="120">
        <v>19</v>
      </c>
      <c r="G1812" s="15">
        <v>0</v>
      </c>
      <c r="H1812" s="15">
        <f t="shared" si="58"/>
        <v>19</v>
      </c>
    </row>
    <row r="1813" spans="1:8" s="8" customFormat="1" ht="13.5" customHeight="1" x14ac:dyDescent="0.25">
      <c r="A1813" s="96" t="s">
        <v>526</v>
      </c>
      <c r="B1813" s="55">
        <v>1124696</v>
      </c>
      <c r="C1813" s="81" t="s">
        <v>2779</v>
      </c>
      <c r="D1813" s="95" t="s">
        <v>1156</v>
      </c>
      <c r="E1813" s="119">
        <v>1</v>
      </c>
      <c r="F1813" s="120">
        <v>100</v>
      </c>
      <c r="G1813" s="15">
        <v>0</v>
      </c>
      <c r="H1813" s="15">
        <f t="shared" si="58"/>
        <v>100</v>
      </c>
    </row>
    <row r="1814" spans="1:8" s="8" customFormat="1" ht="14.25" customHeight="1" x14ac:dyDescent="0.25">
      <c r="A1814" s="96" t="s">
        <v>527</v>
      </c>
      <c r="B1814" s="63">
        <v>1123610037</v>
      </c>
      <c r="C1814" s="279" t="s">
        <v>2780</v>
      </c>
      <c r="D1814" s="95" t="s">
        <v>1061</v>
      </c>
      <c r="E1814" s="149">
        <v>1</v>
      </c>
      <c r="F1814" s="150">
        <v>2330</v>
      </c>
      <c r="G1814" s="15">
        <f t="shared" ref="G1814:G1872" si="59">SUM(F1814/2)</f>
        <v>1165</v>
      </c>
      <c r="H1814" s="15">
        <f t="shared" si="58"/>
        <v>1165</v>
      </c>
    </row>
    <row r="1815" spans="1:8" s="8" customFormat="1" ht="14.25" customHeight="1" x14ac:dyDescent="0.25">
      <c r="A1815" s="96" t="s">
        <v>528</v>
      </c>
      <c r="B1815" s="55">
        <v>1126006</v>
      </c>
      <c r="C1815" s="81" t="s">
        <v>2781</v>
      </c>
      <c r="D1815" s="95" t="s">
        <v>1061</v>
      </c>
      <c r="E1815" s="119">
        <v>1</v>
      </c>
      <c r="F1815" s="120">
        <v>19</v>
      </c>
      <c r="G1815" s="15">
        <v>0</v>
      </c>
      <c r="H1815" s="15">
        <f t="shared" si="58"/>
        <v>19</v>
      </c>
    </row>
    <row r="1816" spans="1:8" s="8" customFormat="1" ht="12.75" customHeight="1" x14ac:dyDescent="0.25">
      <c r="A1816" s="96" t="s">
        <v>529</v>
      </c>
      <c r="B1816" s="55">
        <v>112610023</v>
      </c>
      <c r="C1816" s="81" t="s">
        <v>2782</v>
      </c>
      <c r="D1816" s="95" t="s">
        <v>1156</v>
      </c>
      <c r="E1816" s="119">
        <v>1</v>
      </c>
      <c r="F1816" s="120">
        <v>7198.98</v>
      </c>
      <c r="G1816" s="15">
        <f t="shared" si="59"/>
        <v>3599.49</v>
      </c>
      <c r="H1816" s="15">
        <f t="shared" si="58"/>
        <v>3599.49</v>
      </c>
    </row>
    <row r="1817" spans="1:8" s="8" customFormat="1" ht="14.25" customHeight="1" x14ac:dyDescent="0.25">
      <c r="A1817" s="96" t="s">
        <v>530</v>
      </c>
      <c r="B1817" s="55">
        <v>1127018</v>
      </c>
      <c r="C1817" s="81" t="s">
        <v>2783</v>
      </c>
      <c r="D1817" s="95" t="s">
        <v>1156</v>
      </c>
      <c r="E1817" s="119">
        <v>1</v>
      </c>
      <c r="F1817" s="120">
        <v>500</v>
      </c>
      <c r="G1817" s="15">
        <v>0</v>
      </c>
      <c r="H1817" s="15">
        <f t="shared" si="58"/>
        <v>500</v>
      </c>
    </row>
    <row r="1818" spans="1:8" s="8" customFormat="1" ht="13.5" customHeight="1" x14ac:dyDescent="0.25">
      <c r="A1818" s="96" t="s">
        <v>531</v>
      </c>
      <c r="B1818" s="55">
        <v>1127948</v>
      </c>
      <c r="C1818" s="81" t="s">
        <v>3065</v>
      </c>
      <c r="D1818" s="95" t="s">
        <v>1156</v>
      </c>
      <c r="E1818" s="119">
        <v>1</v>
      </c>
      <c r="F1818" s="120">
        <v>2145</v>
      </c>
      <c r="G1818" s="15">
        <f t="shared" si="59"/>
        <v>1072.5</v>
      </c>
      <c r="H1818" s="15">
        <f t="shared" si="58"/>
        <v>1072.5</v>
      </c>
    </row>
    <row r="1819" spans="1:8" s="8" customFormat="1" ht="13.5" customHeight="1" x14ac:dyDescent="0.25">
      <c r="A1819" s="96" t="s">
        <v>532</v>
      </c>
      <c r="B1819" s="55">
        <v>1126001</v>
      </c>
      <c r="C1819" s="81" t="s">
        <v>3066</v>
      </c>
      <c r="D1819" s="95" t="s">
        <v>1156</v>
      </c>
      <c r="E1819" s="119">
        <v>1</v>
      </c>
      <c r="F1819" s="120">
        <v>30</v>
      </c>
      <c r="G1819" s="15">
        <f t="shared" si="59"/>
        <v>15</v>
      </c>
      <c r="H1819" s="15">
        <f t="shared" si="58"/>
        <v>15</v>
      </c>
    </row>
    <row r="1820" spans="1:8" s="8" customFormat="1" ht="20.25" customHeight="1" x14ac:dyDescent="0.25">
      <c r="A1820" s="96" t="s">
        <v>533</v>
      </c>
      <c r="B1820" s="55">
        <v>1126002</v>
      </c>
      <c r="C1820" s="81" t="s">
        <v>3066</v>
      </c>
      <c r="D1820" s="95" t="s">
        <v>1156</v>
      </c>
      <c r="E1820" s="119">
        <v>1</v>
      </c>
      <c r="F1820" s="120">
        <v>30</v>
      </c>
      <c r="G1820" s="15">
        <f t="shared" si="59"/>
        <v>15</v>
      </c>
      <c r="H1820" s="15">
        <f t="shared" si="58"/>
        <v>15</v>
      </c>
    </row>
    <row r="1821" spans="1:8" s="8" customFormat="1" ht="14.25" customHeight="1" x14ac:dyDescent="0.25">
      <c r="A1821" s="96" t="s">
        <v>534</v>
      </c>
      <c r="B1821" s="55">
        <v>1126003</v>
      </c>
      <c r="C1821" s="81" t="s">
        <v>3066</v>
      </c>
      <c r="D1821" s="95" t="s">
        <v>1061</v>
      </c>
      <c r="E1821" s="119">
        <v>1</v>
      </c>
      <c r="F1821" s="120">
        <v>30</v>
      </c>
      <c r="G1821" s="15">
        <f t="shared" si="59"/>
        <v>15</v>
      </c>
      <c r="H1821" s="15">
        <f t="shared" si="58"/>
        <v>15</v>
      </c>
    </row>
    <row r="1822" spans="1:8" s="8" customFormat="1" ht="12.75" customHeight="1" x14ac:dyDescent="0.25">
      <c r="A1822" s="96" t="s">
        <v>535</v>
      </c>
      <c r="B1822" s="55">
        <v>1126008</v>
      </c>
      <c r="C1822" s="81" t="s">
        <v>2784</v>
      </c>
      <c r="D1822" s="95" t="s">
        <v>1156</v>
      </c>
      <c r="E1822" s="119">
        <v>1</v>
      </c>
      <c r="F1822" s="120">
        <v>15</v>
      </c>
      <c r="G1822" s="15">
        <f t="shared" si="59"/>
        <v>7.5</v>
      </c>
      <c r="H1822" s="15">
        <f t="shared" si="58"/>
        <v>7.5</v>
      </c>
    </row>
    <row r="1823" spans="1:8" s="8" customFormat="1" ht="15" customHeight="1" x14ac:dyDescent="0.25">
      <c r="A1823" s="96" t="s">
        <v>536</v>
      </c>
      <c r="B1823" s="55">
        <v>1126009</v>
      </c>
      <c r="C1823" s="81" t="s">
        <v>2784</v>
      </c>
      <c r="D1823" s="95" t="s">
        <v>1156</v>
      </c>
      <c r="E1823" s="119">
        <v>1</v>
      </c>
      <c r="F1823" s="120">
        <v>15</v>
      </c>
      <c r="G1823" s="15">
        <f t="shared" si="59"/>
        <v>7.5</v>
      </c>
      <c r="H1823" s="15">
        <f t="shared" si="58"/>
        <v>7.5</v>
      </c>
    </row>
    <row r="1824" spans="1:8" s="8" customFormat="1" ht="15.75" customHeight="1" x14ac:dyDescent="0.25">
      <c r="A1824" s="96" t="s">
        <v>537</v>
      </c>
      <c r="B1824" s="41">
        <v>1126015</v>
      </c>
      <c r="C1824" s="123" t="s">
        <v>2785</v>
      </c>
      <c r="D1824" s="12" t="s">
        <v>1156</v>
      </c>
      <c r="E1824" s="62">
        <v>1</v>
      </c>
      <c r="F1824" s="103">
        <v>56</v>
      </c>
      <c r="G1824" s="15">
        <f t="shared" si="59"/>
        <v>28</v>
      </c>
      <c r="H1824" s="15">
        <f t="shared" si="58"/>
        <v>28</v>
      </c>
    </row>
    <row r="1825" spans="1:8" s="8" customFormat="1" ht="17.25" customHeight="1" x14ac:dyDescent="0.25">
      <c r="A1825" s="96" t="s">
        <v>538</v>
      </c>
      <c r="B1825" s="41">
        <v>1128057</v>
      </c>
      <c r="C1825" s="107" t="s">
        <v>1066</v>
      </c>
      <c r="D1825" s="12" t="s">
        <v>1156</v>
      </c>
      <c r="E1825" s="62">
        <v>4</v>
      </c>
      <c r="F1825" s="103">
        <v>64</v>
      </c>
      <c r="G1825" s="15">
        <f t="shared" si="59"/>
        <v>32</v>
      </c>
      <c r="H1825" s="15">
        <f t="shared" si="58"/>
        <v>32</v>
      </c>
    </row>
    <row r="1826" spans="1:8" s="8" customFormat="1" ht="16.5" customHeight="1" x14ac:dyDescent="0.25">
      <c r="A1826" s="96" t="s">
        <v>539</v>
      </c>
      <c r="B1826" s="41">
        <v>1126152</v>
      </c>
      <c r="C1826" s="107" t="s">
        <v>2786</v>
      </c>
      <c r="D1826" s="12" t="s">
        <v>1156</v>
      </c>
      <c r="E1826" s="62">
        <v>6</v>
      </c>
      <c r="F1826" s="103">
        <v>362</v>
      </c>
      <c r="G1826" s="15">
        <f t="shared" si="59"/>
        <v>181</v>
      </c>
      <c r="H1826" s="15">
        <f t="shared" si="58"/>
        <v>181</v>
      </c>
    </row>
    <row r="1827" spans="1:8" s="8" customFormat="1" ht="15" customHeight="1" x14ac:dyDescent="0.25">
      <c r="A1827" s="96" t="s">
        <v>540</v>
      </c>
      <c r="B1827" s="41">
        <v>1124686</v>
      </c>
      <c r="C1827" s="107" t="s">
        <v>2787</v>
      </c>
      <c r="D1827" s="12" t="s">
        <v>1156</v>
      </c>
      <c r="E1827" s="62">
        <v>1</v>
      </c>
      <c r="F1827" s="103">
        <v>290</v>
      </c>
      <c r="G1827" s="15">
        <f t="shared" si="59"/>
        <v>145</v>
      </c>
      <c r="H1827" s="15">
        <f t="shared" si="58"/>
        <v>145</v>
      </c>
    </row>
    <row r="1828" spans="1:8" s="8" customFormat="1" ht="15.75" customHeight="1" x14ac:dyDescent="0.25">
      <c r="A1828" s="96" t="s">
        <v>541</v>
      </c>
      <c r="B1828" s="42">
        <v>1124402</v>
      </c>
      <c r="C1828" s="104" t="s">
        <v>2788</v>
      </c>
      <c r="D1828" s="12" t="s">
        <v>1061</v>
      </c>
      <c r="E1828" s="112">
        <v>1</v>
      </c>
      <c r="F1828" s="100">
        <v>459</v>
      </c>
      <c r="G1828" s="15">
        <f t="shared" si="59"/>
        <v>229.5</v>
      </c>
      <c r="H1828" s="15">
        <f t="shared" si="58"/>
        <v>229.5</v>
      </c>
    </row>
    <row r="1829" spans="1:8" s="8" customFormat="1" ht="12.75" customHeight="1" x14ac:dyDescent="0.25">
      <c r="A1829" s="96" t="s">
        <v>542</v>
      </c>
      <c r="B1829" s="37">
        <v>1121104</v>
      </c>
      <c r="C1829" s="126" t="s">
        <v>2789</v>
      </c>
      <c r="D1829" s="12" t="s">
        <v>1061</v>
      </c>
      <c r="E1829" s="62">
        <v>1</v>
      </c>
      <c r="F1829" s="103">
        <v>35</v>
      </c>
      <c r="G1829" s="15">
        <f t="shared" si="59"/>
        <v>17.5</v>
      </c>
      <c r="H1829" s="15">
        <f t="shared" si="58"/>
        <v>17.5</v>
      </c>
    </row>
    <row r="1830" spans="1:8" s="8" customFormat="1" ht="12.75" customHeight="1" x14ac:dyDescent="0.25">
      <c r="A1830" s="96" t="s">
        <v>543</v>
      </c>
      <c r="B1830" s="41">
        <v>1126220</v>
      </c>
      <c r="C1830" s="67" t="s">
        <v>3067</v>
      </c>
      <c r="D1830" s="12" t="s">
        <v>1156</v>
      </c>
      <c r="E1830" s="62">
        <v>1</v>
      </c>
      <c r="F1830" s="103">
        <v>814</v>
      </c>
      <c r="G1830" s="15">
        <f t="shared" si="59"/>
        <v>407</v>
      </c>
      <c r="H1830" s="15">
        <f t="shared" si="58"/>
        <v>407</v>
      </c>
    </row>
    <row r="1831" spans="1:8" s="8" customFormat="1" ht="13.5" customHeight="1" x14ac:dyDescent="0.25">
      <c r="A1831" s="96" t="s">
        <v>544</v>
      </c>
      <c r="B1831" s="51">
        <v>1124963</v>
      </c>
      <c r="C1831" s="101" t="s">
        <v>1992</v>
      </c>
      <c r="D1831" s="12" t="s">
        <v>1156</v>
      </c>
      <c r="E1831" s="127">
        <v>1</v>
      </c>
      <c r="F1831" s="128">
        <v>291.79000000000002</v>
      </c>
      <c r="G1831" s="15">
        <f t="shared" si="59"/>
        <v>145.89500000000001</v>
      </c>
      <c r="H1831" s="15">
        <f t="shared" ref="H1831:H1894" si="60">F1831-G1831</f>
        <v>145.89500000000001</v>
      </c>
    </row>
    <row r="1832" spans="1:8" s="8" customFormat="1" ht="13.5" customHeight="1" x14ac:dyDescent="0.25">
      <c r="A1832" s="96" t="s">
        <v>545</v>
      </c>
      <c r="B1832" s="51">
        <v>1124964</v>
      </c>
      <c r="C1832" s="101" t="s">
        <v>1992</v>
      </c>
      <c r="D1832" s="12" t="s">
        <v>1156</v>
      </c>
      <c r="E1832" s="127">
        <v>1</v>
      </c>
      <c r="F1832" s="128">
        <v>291.79000000000002</v>
      </c>
      <c r="G1832" s="15">
        <f t="shared" si="59"/>
        <v>145.89500000000001</v>
      </c>
      <c r="H1832" s="15">
        <f t="shared" si="60"/>
        <v>145.89500000000001</v>
      </c>
    </row>
    <row r="1833" spans="1:8" s="8" customFormat="1" ht="14.25" customHeight="1" x14ac:dyDescent="0.25">
      <c r="A1833" s="96" t="s">
        <v>546</v>
      </c>
      <c r="B1833" s="51">
        <v>1124965</v>
      </c>
      <c r="C1833" s="101" t="s">
        <v>1992</v>
      </c>
      <c r="D1833" s="12" t="s">
        <v>1156</v>
      </c>
      <c r="E1833" s="127">
        <v>1</v>
      </c>
      <c r="F1833" s="128">
        <v>291.79000000000002</v>
      </c>
      <c r="G1833" s="15">
        <f t="shared" si="59"/>
        <v>145.89500000000001</v>
      </c>
      <c r="H1833" s="15">
        <f t="shared" si="60"/>
        <v>145.89500000000001</v>
      </c>
    </row>
    <row r="1834" spans="1:8" s="8" customFormat="1" ht="15" customHeight="1" x14ac:dyDescent="0.25">
      <c r="A1834" s="96" t="s">
        <v>547</v>
      </c>
      <c r="B1834" s="51">
        <v>1124966</v>
      </c>
      <c r="C1834" s="101" t="s">
        <v>1992</v>
      </c>
      <c r="D1834" s="12" t="s">
        <v>1156</v>
      </c>
      <c r="E1834" s="127">
        <v>1</v>
      </c>
      <c r="F1834" s="128">
        <v>291.79000000000002</v>
      </c>
      <c r="G1834" s="15">
        <f t="shared" si="59"/>
        <v>145.89500000000001</v>
      </c>
      <c r="H1834" s="15">
        <f t="shared" si="60"/>
        <v>145.89500000000001</v>
      </c>
    </row>
    <row r="1835" spans="1:8" s="8" customFormat="1" ht="12.75" customHeight="1" x14ac:dyDescent="0.25">
      <c r="A1835" s="96" t="s">
        <v>548</v>
      </c>
      <c r="B1835" s="37">
        <v>1127956</v>
      </c>
      <c r="C1835" s="67" t="s">
        <v>2790</v>
      </c>
      <c r="D1835" s="12" t="s">
        <v>1156</v>
      </c>
      <c r="E1835" s="62">
        <v>1</v>
      </c>
      <c r="F1835" s="103">
        <v>699</v>
      </c>
      <c r="G1835" s="15">
        <f t="shared" si="59"/>
        <v>349.5</v>
      </c>
      <c r="H1835" s="15">
        <f t="shared" si="60"/>
        <v>349.5</v>
      </c>
    </row>
    <row r="1836" spans="1:8" s="8" customFormat="1" ht="12" customHeight="1" x14ac:dyDescent="0.25">
      <c r="A1836" s="96" t="s">
        <v>549</v>
      </c>
      <c r="B1836" s="37">
        <v>1126194</v>
      </c>
      <c r="C1836" s="126" t="s">
        <v>2791</v>
      </c>
      <c r="D1836" s="12" t="s">
        <v>1156</v>
      </c>
      <c r="E1836" s="62">
        <v>1</v>
      </c>
      <c r="F1836" s="103">
        <v>805</v>
      </c>
      <c r="G1836" s="15">
        <f t="shared" si="59"/>
        <v>402.5</v>
      </c>
      <c r="H1836" s="15">
        <f t="shared" si="60"/>
        <v>402.5</v>
      </c>
    </row>
    <row r="1837" spans="1:8" s="8" customFormat="1" ht="14.25" customHeight="1" x14ac:dyDescent="0.25">
      <c r="A1837" s="96" t="s">
        <v>550</v>
      </c>
      <c r="B1837" s="37">
        <v>1126195</v>
      </c>
      <c r="C1837" s="126" t="s">
        <v>2791</v>
      </c>
      <c r="D1837" s="12" t="s">
        <v>1061</v>
      </c>
      <c r="E1837" s="62">
        <v>1</v>
      </c>
      <c r="F1837" s="103">
        <v>805</v>
      </c>
      <c r="G1837" s="15">
        <f t="shared" si="59"/>
        <v>402.5</v>
      </c>
      <c r="H1837" s="15">
        <f t="shared" si="60"/>
        <v>402.5</v>
      </c>
    </row>
    <row r="1838" spans="1:8" s="8" customFormat="1" ht="14.25" customHeight="1" x14ac:dyDescent="0.25">
      <c r="A1838" s="96" t="s">
        <v>551</v>
      </c>
      <c r="B1838" s="37" t="s">
        <v>2803</v>
      </c>
      <c r="C1838" s="126" t="s">
        <v>3068</v>
      </c>
      <c r="D1838" s="12" t="s">
        <v>1156</v>
      </c>
      <c r="E1838" s="62">
        <v>1</v>
      </c>
      <c r="F1838" s="103">
        <v>176</v>
      </c>
      <c r="G1838" s="15">
        <f t="shared" si="59"/>
        <v>88</v>
      </c>
      <c r="H1838" s="15">
        <f t="shared" si="60"/>
        <v>88</v>
      </c>
    </row>
    <row r="1839" spans="1:8" s="8" customFormat="1" ht="14.25" customHeight="1" x14ac:dyDescent="0.25">
      <c r="A1839" s="96" t="s">
        <v>552</v>
      </c>
      <c r="B1839" s="37">
        <v>1124281</v>
      </c>
      <c r="C1839" s="126" t="s">
        <v>2792</v>
      </c>
      <c r="D1839" s="12" t="s">
        <v>1156</v>
      </c>
      <c r="E1839" s="62">
        <v>1</v>
      </c>
      <c r="F1839" s="103">
        <v>54</v>
      </c>
      <c r="G1839" s="15">
        <f t="shared" si="59"/>
        <v>27</v>
      </c>
      <c r="H1839" s="15">
        <f t="shared" si="60"/>
        <v>27</v>
      </c>
    </row>
    <row r="1840" spans="1:8" s="8" customFormat="1" ht="15" customHeight="1" x14ac:dyDescent="0.25">
      <c r="A1840" s="96" t="s">
        <v>553</v>
      </c>
      <c r="B1840" s="41">
        <v>1124395</v>
      </c>
      <c r="C1840" s="107" t="s">
        <v>1984</v>
      </c>
      <c r="D1840" s="12" t="s">
        <v>1156</v>
      </c>
      <c r="E1840" s="62">
        <v>1</v>
      </c>
      <c r="F1840" s="103">
        <v>54</v>
      </c>
      <c r="G1840" s="15">
        <f t="shared" si="59"/>
        <v>27</v>
      </c>
      <c r="H1840" s="15">
        <f t="shared" si="60"/>
        <v>27</v>
      </c>
    </row>
    <row r="1841" spans="1:8" s="8" customFormat="1" ht="15" customHeight="1" x14ac:dyDescent="0.25">
      <c r="A1841" s="96" t="s">
        <v>554</v>
      </c>
      <c r="B1841" s="37">
        <v>1124280</v>
      </c>
      <c r="C1841" s="126" t="s">
        <v>2793</v>
      </c>
      <c r="D1841" s="12" t="s">
        <v>1156</v>
      </c>
      <c r="E1841" s="62">
        <v>2</v>
      </c>
      <c r="F1841" s="103">
        <v>108</v>
      </c>
      <c r="G1841" s="15">
        <f t="shared" si="59"/>
        <v>54</v>
      </c>
      <c r="H1841" s="15">
        <f t="shared" si="60"/>
        <v>54</v>
      </c>
    </row>
    <row r="1842" spans="1:8" s="8" customFormat="1" ht="12" customHeight="1" x14ac:dyDescent="0.25">
      <c r="A1842" s="96" t="s">
        <v>555</v>
      </c>
      <c r="B1842" s="41">
        <v>1124890</v>
      </c>
      <c r="C1842" s="107" t="s">
        <v>2001</v>
      </c>
      <c r="D1842" s="12" t="s">
        <v>1156</v>
      </c>
      <c r="E1842" s="62">
        <v>2</v>
      </c>
      <c r="F1842" s="103">
        <v>136</v>
      </c>
      <c r="G1842" s="15">
        <v>0</v>
      </c>
      <c r="H1842" s="15">
        <f t="shared" si="60"/>
        <v>136</v>
      </c>
    </row>
    <row r="1843" spans="1:8" s="8" customFormat="1" ht="14.25" customHeight="1" x14ac:dyDescent="0.25">
      <c r="A1843" s="96" t="s">
        <v>556</v>
      </c>
      <c r="B1843" s="41">
        <v>1124891</v>
      </c>
      <c r="C1843" s="107" t="s">
        <v>2794</v>
      </c>
      <c r="D1843" s="12" t="s">
        <v>1156</v>
      </c>
      <c r="E1843" s="62">
        <v>2</v>
      </c>
      <c r="F1843" s="103">
        <v>136</v>
      </c>
      <c r="G1843" s="15">
        <v>68</v>
      </c>
      <c r="H1843" s="15">
        <f t="shared" si="60"/>
        <v>68</v>
      </c>
    </row>
    <row r="1844" spans="1:8" s="8" customFormat="1" ht="14.25" customHeight="1" x14ac:dyDescent="0.25">
      <c r="A1844" s="96" t="s">
        <v>557</v>
      </c>
      <c r="B1844" s="37">
        <v>1126270</v>
      </c>
      <c r="C1844" s="126" t="s">
        <v>2795</v>
      </c>
      <c r="D1844" s="12" t="s">
        <v>1061</v>
      </c>
      <c r="E1844" s="62">
        <v>1</v>
      </c>
      <c r="F1844" s="103">
        <v>180</v>
      </c>
      <c r="G1844" s="15">
        <f t="shared" si="59"/>
        <v>90</v>
      </c>
      <c r="H1844" s="15">
        <f t="shared" si="60"/>
        <v>90</v>
      </c>
    </row>
    <row r="1845" spans="1:8" s="8" customFormat="1" ht="18.75" customHeight="1" x14ac:dyDescent="0.25">
      <c r="A1845" s="96" t="s">
        <v>558</v>
      </c>
      <c r="B1845" s="37">
        <v>1126269</v>
      </c>
      <c r="C1845" s="126" t="s">
        <v>3069</v>
      </c>
      <c r="D1845" s="12" t="s">
        <v>1156</v>
      </c>
      <c r="E1845" s="62">
        <v>7</v>
      </c>
      <c r="F1845" s="103">
        <v>36</v>
      </c>
      <c r="G1845" s="15">
        <f t="shared" si="59"/>
        <v>18</v>
      </c>
      <c r="H1845" s="15">
        <f t="shared" si="60"/>
        <v>18</v>
      </c>
    </row>
    <row r="1846" spans="1:8" s="8" customFormat="1" ht="12.75" customHeight="1" x14ac:dyDescent="0.25">
      <c r="A1846" s="96" t="s">
        <v>559</v>
      </c>
      <c r="B1846" s="37">
        <v>1126267</v>
      </c>
      <c r="C1846" s="126" t="s">
        <v>2796</v>
      </c>
      <c r="D1846" s="12" t="s">
        <v>1061</v>
      </c>
      <c r="E1846" s="62">
        <v>5</v>
      </c>
      <c r="F1846" s="103">
        <v>12</v>
      </c>
      <c r="G1846" s="15">
        <f t="shared" si="59"/>
        <v>6</v>
      </c>
      <c r="H1846" s="15">
        <f t="shared" si="60"/>
        <v>6</v>
      </c>
    </row>
    <row r="1847" spans="1:8" s="8" customFormat="1" ht="12.75" customHeight="1" x14ac:dyDescent="0.25">
      <c r="A1847" s="96" t="s">
        <v>560</v>
      </c>
      <c r="B1847" s="37">
        <v>1126271</v>
      </c>
      <c r="C1847" s="126" t="s">
        <v>2797</v>
      </c>
      <c r="D1847" s="12" t="s">
        <v>1156</v>
      </c>
      <c r="E1847" s="62">
        <v>10</v>
      </c>
      <c r="F1847" s="103">
        <v>37</v>
      </c>
      <c r="G1847" s="15">
        <f t="shared" si="59"/>
        <v>18.5</v>
      </c>
      <c r="H1847" s="15">
        <f t="shared" si="60"/>
        <v>18.5</v>
      </c>
    </row>
    <row r="1848" spans="1:8" s="8" customFormat="1" ht="12.75" customHeight="1" x14ac:dyDescent="0.25">
      <c r="A1848" s="96" t="s">
        <v>561</v>
      </c>
      <c r="B1848" s="55">
        <v>1126226</v>
      </c>
      <c r="C1848" s="48" t="s">
        <v>3070</v>
      </c>
      <c r="D1848" s="95" t="s">
        <v>1156</v>
      </c>
      <c r="E1848" s="119">
        <v>1</v>
      </c>
      <c r="F1848" s="120">
        <v>340</v>
      </c>
      <c r="G1848" s="15">
        <f t="shared" si="59"/>
        <v>170</v>
      </c>
      <c r="H1848" s="15">
        <f t="shared" si="60"/>
        <v>170</v>
      </c>
    </row>
    <row r="1849" spans="1:8" s="8" customFormat="1" ht="14.25" customHeight="1" x14ac:dyDescent="0.25">
      <c r="A1849" s="96" t="s">
        <v>562</v>
      </c>
      <c r="B1849" s="41">
        <v>1126848</v>
      </c>
      <c r="C1849" s="107" t="s">
        <v>2798</v>
      </c>
      <c r="D1849" s="12" t="s">
        <v>1156</v>
      </c>
      <c r="E1849" s="62">
        <v>1</v>
      </c>
      <c r="F1849" s="103">
        <v>120</v>
      </c>
      <c r="G1849" s="15">
        <f t="shared" si="59"/>
        <v>60</v>
      </c>
      <c r="H1849" s="15">
        <f t="shared" si="60"/>
        <v>60</v>
      </c>
    </row>
    <row r="1850" spans="1:8" s="8" customFormat="1" ht="15.75" customHeight="1" x14ac:dyDescent="0.25">
      <c r="A1850" s="96" t="s">
        <v>563</v>
      </c>
      <c r="B1850" s="41">
        <v>1127187</v>
      </c>
      <c r="C1850" s="107" t="s">
        <v>2799</v>
      </c>
      <c r="D1850" s="12" t="s">
        <v>1061</v>
      </c>
      <c r="E1850" s="62">
        <v>1</v>
      </c>
      <c r="F1850" s="103">
        <v>2370</v>
      </c>
      <c r="G1850" s="15">
        <v>1133.6300000000001</v>
      </c>
      <c r="H1850" s="15">
        <f t="shared" si="60"/>
        <v>1236.3699999999999</v>
      </c>
    </row>
    <row r="1851" spans="1:8" s="8" customFormat="1" ht="12.75" customHeight="1" x14ac:dyDescent="0.25">
      <c r="A1851" s="96" t="s">
        <v>564</v>
      </c>
      <c r="B1851" s="41">
        <v>1126222</v>
      </c>
      <c r="C1851" s="67" t="s">
        <v>3071</v>
      </c>
      <c r="D1851" s="12" t="s">
        <v>1156</v>
      </c>
      <c r="E1851" s="62">
        <v>1</v>
      </c>
      <c r="F1851" s="103">
        <v>11</v>
      </c>
      <c r="G1851" s="15">
        <f t="shared" si="59"/>
        <v>5.5</v>
      </c>
      <c r="H1851" s="15">
        <f t="shared" si="60"/>
        <v>5.5</v>
      </c>
    </row>
    <row r="1852" spans="1:8" s="8" customFormat="1" ht="14.25" customHeight="1" x14ac:dyDescent="0.25">
      <c r="A1852" s="96" t="s">
        <v>565</v>
      </c>
      <c r="B1852" s="41">
        <v>1124398</v>
      </c>
      <c r="C1852" s="107" t="s">
        <v>2016</v>
      </c>
      <c r="D1852" s="12" t="s">
        <v>1156</v>
      </c>
      <c r="E1852" s="62">
        <v>1</v>
      </c>
      <c r="F1852" s="103">
        <v>290</v>
      </c>
      <c r="G1852" s="15">
        <f t="shared" si="59"/>
        <v>145</v>
      </c>
      <c r="H1852" s="15">
        <f t="shared" si="60"/>
        <v>145</v>
      </c>
    </row>
    <row r="1853" spans="1:8" s="8" customFormat="1" ht="14.25" customHeight="1" x14ac:dyDescent="0.25">
      <c r="A1853" s="96" t="s">
        <v>566</v>
      </c>
      <c r="B1853" s="41">
        <v>1124926</v>
      </c>
      <c r="C1853" s="107" t="s">
        <v>2015</v>
      </c>
      <c r="D1853" s="12" t="s">
        <v>1156</v>
      </c>
      <c r="E1853" s="62">
        <v>1</v>
      </c>
      <c r="F1853" s="103">
        <v>450</v>
      </c>
      <c r="G1853" s="15">
        <f t="shared" si="59"/>
        <v>225</v>
      </c>
      <c r="H1853" s="15">
        <f t="shared" si="60"/>
        <v>225</v>
      </c>
    </row>
    <row r="1854" spans="1:8" s="8" customFormat="1" ht="21.75" customHeight="1" x14ac:dyDescent="0.25">
      <c r="A1854" s="96" t="s">
        <v>567</v>
      </c>
      <c r="B1854" s="41">
        <v>1124927</v>
      </c>
      <c r="C1854" s="107" t="s">
        <v>2015</v>
      </c>
      <c r="D1854" s="12" t="s">
        <v>1156</v>
      </c>
      <c r="E1854" s="62">
        <v>1</v>
      </c>
      <c r="F1854" s="103">
        <v>450</v>
      </c>
      <c r="G1854" s="15">
        <f t="shared" si="59"/>
        <v>225</v>
      </c>
      <c r="H1854" s="15">
        <f t="shared" si="60"/>
        <v>225</v>
      </c>
    </row>
    <row r="1855" spans="1:8" s="8" customFormat="1" ht="14.25" customHeight="1" x14ac:dyDescent="0.25">
      <c r="A1855" s="96" t="s">
        <v>568</v>
      </c>
      <c r="B1855" s="45">
        <v>1124928</v>
      </c>
      <c r="C1855" s="153" t="s">
        <v>2015</v>
      </c>
      <c r="D1855" s="12" t="s">
        <v>1156</v>
      </c>
      <c r="E1855" s="121">
        <v>1</v>
      </c>
      <c r="F1855" s="122">
        <v>450</v>
      </c>
      <c r="G1855" s="15">
        <f t="shared" si="59"/>
        <v>225</v>
      </c>
      <c r="H1855" s="15">
        <f t="shared" si="60"/>
        <v>225</v>
      </c>
    </row>
    <row r="1856" spans="1:8" s="8" customFormat="1" ht="14.25" customHeight="1" x14ac:dyDescent="0.25">
      <c r="A1856" s="96" t="s">
        <v>569</v>
      </c>
      <c r="B1856" s="41">
        <v>1124404</v>
      </c>
      <c r="C1856" s="107" t="s">
        <v>2800</v>
      </c>
      <c r="D1856" s="12" t="s">
        <v>1156</v>
      </c>
      <c r="E1856" s="62">
        <v>1</v>
      </c>
      <c r="F1856" s="103">
        <v>60</v>
      </c>
      <c r="G1856" s="15">
        <f t="shared" si="59"/>
        <v>30</v>
      </c>
      <c r="H1856" s="15">
        <f t="shared" si="60"/>
        <v>30</v>
      </c>
    </row>
    <row r="1857" spans="1:8" s="8" customFormat="1" ht="12.75" customHeight="1" x14ac:dyDescent="0.25">
      <c r="A1857" s="96" t="s">
        <v>570</v>
      </c>
      <c r="B1857" s="41">
        <v>1124394</v>
      </c>
      <c r="C1857" s="107" t="s">
        <v>2801</v>
      </c>
      <c r="D1857" s="12" t="s">
        <v>1156</v>
      </c>
      <c r="E1857" s="62">
        <v>1</v>
      </c>
      <c r="F1857" s="103">
        <v>9</v>
      </c>
      <c r="G1857" s="15">
        <f t="shared" si="59"/>
        <v>4.5</v>
      </c>
      <c r="H1857" s="15">
        <f t="shared" si="60"/>
        <v>4.5</v>
      </c>
    </row>
    <row r="1858" spans="1:8" s="8" customFormat="1" ht="13.5" customHeight="1" x14ac:dyDescent="0.25">
      <c r="A1858" s="96" t="s">
        <v>571</v>
      </c>
      <c r="B1858" s="37">
        <v>1124274</v>
      </c>
      <c r="C1858" s="126" t="s">
        <v>2801</v>
      </c>
      <c r="D1858" s="12" t="s">
        <v>1156</v>
      </c>
      <c r="E1858" s="62">
        <v>3</v>
      </c>
      <c r="F1858" s="103">
        <v>28</v>
      </c>
      <c r="G1858" s="15">
        <f t="shared" si="59"/>
        <v>14</v>
      </c>
      <c r="H1858" s="15">
        <f t="shared" si="60"/>
        <v>14</v>
      </c>
    </row>
    <row r="1859" spans="1:8" s="8" customFormat="1" ht="15.75" customHeight="1" x14ac:dyDescent="0.25">
      <c r="A1859" s="96" t="s">
        <v>572</v>
      </c>
      <c r="B1859" s="41">
        <v>112610026</v>
      </c>
      <c r="C1859" s="107" t="s">
        <v>2802</v>
      </c>
      <c r="D1859" s="12" t="s">
        <v>1156</v>
      </c>
      <c r="E1859" s="62">
        <v>1</v>
      </c>
      <c r="F1859" s="103">
        <v>4200</v>
      </c>
      <c r="G1859" s="15">
        <f t="shared" si="59"/>
        <v>2100</v>
      </c>
      <c r="H1859" s="15">
        <f t="shared" si="60"/>
        <v>2100</v>
      </c>
    </row>
    <row r="1860" spans="1:8" s="8" customFormat="1" ht="16.5" customHeight="1" x14ac:dyDescent="0.25">
      <c r="A1860" s="96" t="s">
        <v>573</v>
      </c>
      <c r="B1860" s="42">
        <v>112610027</v>
      </c>
      <c r="C1860" s="104" t="s">
        <v>2802</v>
      </c>
      <c r="D1860" s="12" t="s">
        <v>1156</v>
      </c>
      <c r="E1860" s="112">
        <v>1</v>
      </c>
      <c r="F1860" s="100">
        <v>4200</v>
      </c>
      <c r="G1860" s="15">
        <f t="shared" si="59"/>
        <v>2100</v>
      </c>
      <c r="H1860" s="15">
        <f t="shared" si="60"/>
        <v>2100</v>
      </c>
    </row>
    <row r="1861" spans="1:8" s="8" customFormat="1" ht="15.75" customHeight="1" x14ac:dyDescent="0.25">
      <c r="A1861" s="96" t="s">
        <v>574</v>
      </c>
      <c r="B1861" s="42">
        <v>1127900</v>
      </c>
      <c r="C1861" s="111" t="s">
        <v>3072</v>
      </c>
      <c r="D1861" s="12" t="s">
        <v>1156</v>
      </c>
      <c r="E1861" s="112">
        <v>1</v>
      </c>
      <c r="F1861" s="100">
        <v>430</v>
      </c>
      <c r="G1861" s="15">
        <f t="shared" si="59"/>
        <v>215</v>
      </c>
      <c r="H1861" s="15">
        <f t="shared" si="60"/>
        <v>215</v>
      </c>
    </row>
    <row r="1862" spans="1:8" s="8" customFormat="1" ht="15" customHeight="1" x14ac:dyDescent="0.25">
      <c r="A1862" s="96" t="s">
        <v>575</v>
      </c>
      <c r="B1862" s="41">
        <v>1126634</v>
      </c>
      <c r="C1862" s="67" t="s">
        <v>2804</v>
      </c>
      <c r="D1862" s="12" t="s">
        <v>1156</v>
      </c>
      <c r="E1862" s="62">
        <v>1</v>
      </c>
      <c r="F1862" s="103">
        <v>250</v>
      </c>
      <c r="G1862" s="15">
        <f t="shared" si="59"/>
        <v>125</v>
      </c>
      <c r="H1862" s="15">
        <f t="shared" si="60"/>
        <v>125</v>
      </c>
    </row>
    <row r="1863" spans="1:8" s="8" customFormat="1" ht="15.75" customHeight="1" x14ac:dyDescent="0.25">
      <c r="A1863" s="96" t="s">
        <v>576</v>
      </c>
      <c r="B1863" s="41">
        <v>112610077</v>
      </c>
      <c r="C1863" s="104" t="s">
        <v>3073</v>
      </c>
      <c r="D1863" s="12" t="s">
        <v>1156</v>
      </c>
      <c r="E1863" s="62">
        <v>1</v>
      </c>
      <c r="F1863" s="103">
        <v>1690</v>
      </c>
      <c r="G1863" s="15">
        <f t="shared" si="59"/>
        <v>845</v>
      </c>
      <c r="H1863" s="15">
        <f t="shared" si="60"/>
        <v>845</v>
      </c>
    </row>
    <row r="1864" spans="1:8" s="8" customFormat="1" ht="14.25" customHeight="1" x14ac:dyDescent="0.25">
      <c r="A1864" s="96" t="s">
        <v>577</v>
      </c>
      <c r="B1864" s="41">
        <v>1126389</v>
      </c>
      <c r="C1864" s="67" t="s">
        <v>2805</v>
      </c>
      <c r="D1864" s="12" t="s">
        <v>1156</v>
      </c>
      <c r="E1864" s="62">
        <v>1</v>
      </c>
      <c r="F1864" s="103">
        <v>115</v>
      </c>
      <c r="G1864" s="15">
        <f t="shared" si="59"/>
        <v>57.5</v>
      </c>
      <c r="H1864" s="15">
        <f t="shared" si="60"/>
        <v>57.5</v>
      </c>
    </row>
    <row r="1865" spans="1:8" s="8" customFormat="1" ht="16.5" customHeight="1" x14ac:dyDescent="0.25">
      <c r="A1865" s="96" t="s">
        <v>578</v>
      </c>
      <c r="B1865" s="41">
        <v>1124840</v>
      </c>
      <c r="C1865" s="67" t="s">
        <v>2806</v>
      </c>
      <c r="D1865" s="12" t="s">
        <v>1156</v>
      </c>
      <c r="E1865" s="62">
        <v>5</v>
      </c>
      <c r="F1865" s="103">
        <v>4050</v>
      </c>
      <c r="G1865" s="15">
        <f t="shared" si="59"/>
        <v>2025</v>
      </c>
      <c r="H1865" s="15">
        <f t="shared" si="60"/>
        <v>2025</v>
      </c>
    </row>
    <row r="1866" spans="1:8" s="8" customFormat="1" ht="15.75" customHeight="1" x14ac:dyDescent="0.25">
      <c r="A1866" s="96" t="s">
        <v>579</v>
      </c>
      <c r="B1866" s="41">
        <v>1124841</v>
      </c>
      <c r="C1866" s="67" t="s">
        <v>2807</v>
      </c>
      <c r="D1866" s="12" t="s">
        <v>1156</v>
      </c>
      <c r="E1866" s="62">
        <v>1</v>
      </c>
      <c r="F1866" s="100">
        <v>840</v>
      </c>
      <c r="G1866" s="15">
        <f t="shared" si="59"/>
        <v>420</v>
      </c>
      <c r="H1866" s="15">
        <f t="shared" si="60"/>
        <v>420</v>
      </c>
    </row>
    <row r="1867" spans="1:8" s="8" customFormat="1" ht="14.25" customHeight="1" x14ac:dyDescent="0.25">
      <c r="A1867" s="96" t="s">
        <v>580</v>
      </c>
      <c r="B1867" s="41">
        <v>1124842</v>
      </c>
      <c r="C1867" s="67" t="s">
        <v>2808</v>
      </c>
      <c r="D1867" s="12" t="s">
        <v>1061</v>
      </c>
      <c r="E1867" s="112">
        <v>1</v>
      </c>
      <c r="F1867" s="100">
        <v>810</v>
      </c>
      <c r="G1867" s="15">
        <f t="shared" si="59"/>
        <v>405</v>
      </c>
      <c r="H1867" s="15">
        <f t="shared" si="60"/>
        <v>405</v>
      </c>
    </row>
    <row r="1868" spans="1:8" s="8" customFormat="1" ht="21" customHeight="1" x14ac:dyDescent="0.25">
      <c r="A1868" s="96" t="s">
        <v>581</v>
      </c>
      <c r="B1868" s="41" t="s">
        <v>2811</v>
      </c>
      <c r="C1868" s="107" t="s">
        <v>2616</v>
      </c>
      <c r="D1868" s="12" t="s">
        <v>1156</v>
      </c>
      <c r="E1868" s="112">
        <v>1</v>
      </c>
      <c r="F1868" s="100">
        <v>298.5</v>
      </c>
      <c r="G1868" s="15">
        <f t="shared" si="59"/>
        <v>149.25</v>
      </c>
      <c r="H1868" s="15">
        <f t="shared" si="60"/>
        <v>149.25</v>
      </c>
    </row>
    <row r="1869" spans="1:8" s="8" customFormat="1" ht="14.25" customHeight="1" x14ac:dyDescent="0.25">
      <c r="A1869" s="96" t="s">
        <v>582</v>
      </c>
      <c r="B1869" s="41">
        <v>1126428</v>
      </c>
      <c r="C1869" s="107" t="s">
        <v>3074</v>
      </c>
      <c r="D1869" s="12" t="s">
        <v>1156</v>
      </c>
      <c r="E1869" s="112">
        <v>1</v>
      </c>
      <c r="F1869" s="100">
        <v>120</v>
      </c>
      <c r="G1869" s="15">
        <f t="shared" si="59"/>
        <v>60</v>
      </c>
      <c r="H1869" s="15">
        <f t="shared" si="60"/>
        <v>60</v>
      </c>
    </row>
    <row r="1870" spans="1:8" s="8" customFormat="1" ht="16.5" customHeight="1" x14ac:dyDescent="0.25">
      <c r="A1870" s="96" t="s">
        <v>583</v>
      </c>
      <c r="B1870" s="41">
        <v>1126427</v>
      </c>
      <c r="C1870" s="107" t="s">
        <v>3075</v>
      </c>
      <c r="D1870" s="12" t="s">
        <v>1156</v>
      </c>
      <c r="E1870" s="112">
        <v>149.97999999999999</v>
      </c>
      <c r="F1870" s="100">
        <v>7049</v>
      </c>
      <c r="G1870" s="15">
        <f t="shared" si="59"/>
        <v>3524.5</v>
      </c>
      <c r="H1870" s="15">
        <f t="shared" si="60"/>
        <v>3524.5</v>
      </c>
    </row>
    <row r="1871" spans="1:8" s="8" customFormat="1" ht="15" customHeight="1" x14ac:dyDescent="0.25">
      <c r="A1871" s="96" t="s">
        <v>584</v>
      </c>
      <c r="B1871" s="41">
        <v>1126792</v>
      </c>
      <c r="C1871" s="107" t="s">
        <v>1074</v>
      </c>
      <c r="D1871" s="12" t="s">
        <v>1156</v>
      </c>
      <c r="E1871" s="62">
        <v>1</v>
      </c>
      <c r="F1871" s="103">
        <v>275</v>
      </c>
      <c r="G1871" s="15">
        <f t="shared" si="59"/>
        <v>137.5</v>
      </c>
      <c r="H1871" s="15">
        <f t="shared" si="60"/>
        <v>137.5</v>
      </c>
    </row>
    <row r="1872" spans="1:8" s="8" customFormat="1" ht="15.75" customHeight="1" x14ac:dyDescent="0.25">
      <c r="A1872" s="96" t="s">
        <v>585</v>
      </c>
      <c r="B1872" s="41">
        <v>1126793</v>
      </c>
      <c r="C1872" s="107" t="s">
        <v>1074</v>
      </c>
      <c r="D1872" s="12" t="s">
        <v>1156</v>
      </c>
      <c r="E1872" s="62">
        <v>1</v>
      </c>
      <c r="F1872" s="103">
        <v>275</v>
      </c>
      <c r="G1872" s="15">
        <f t="shared" si="59"/>
        <v>137.5</v>
      </c>
      <c r="H1872" s="15">
        <f t="shared" si="60"/>
        <v>137.5</v>
      </c>
    </row>
    <row r="1873" spans="1:8" s="8" customFormat="1" ht="21" customHeight="1" x14ac:dyDescent="0.25">
      <c r="A1873" s="96" t="s">
        <v>586</v>
      </c>
      <c r="B1873" s="41">
        <v>1124656</v>
      </c>
      <c r="C1873" s="107" t="s">
        <v>2758</v>
      </c>
      <c r="D1873" s="12" t="s">
        <v>1156</v>
      </c>
      <c r="E1873" s="62">
        <v>1</v>
      </c>
      <c r="F1873" s="103">
        <v>798</v>
      </c>
      <c r="G1873" s="15">
        <f t="shared" ref="G1873:G1930" si="61">SUM(F1873/2)</f>
        <v>399</v>
      </c>
      <c r="H1873" s="15">
        <f t="shared" si="60"/>
        <v>399</v>
      </c>
    </row>
    <row r="1874" spans="1:8" s="8" customFormat="1" ht="12.75" customHeight="1" x14ac:dyDescent="0.25">
      <c r="A1874" s="96" t="s">
        <v>587</v>
      </c>
      <c r="B1874" s="41">
        <v>1124657</v>
      </c>
      <c r="C1874" s="107" t="s">
        <v>2758</v>
      </c>
      <c r="D1874" s="12" t="s">
        <v>1156</v>
      </c>
      <c r="E1874" s="62">
        <v>1</v>
      </c>
      <c r="F1874" s="103">
        <v>566</v>
      </c>
      <c r="G1874" s="15">
        <f t="shared" si="61"/>
        <v>283</v>
      </c>
      <c r="H1874" s="15">
        <f t="shared" si="60"/>
        <v>283</v>
      </c>
    </row>
    <row r="1875" spans="1:8" s="8" customFormat="1" ht="29.25" customHeight="1" x14ac:dyDescent="0.25">
      <c r="A1875" s="96" t="s">
        <v>588</v>
      </c>
      <c r="B1875" s="55">
        <v>1127150</v>
      </c>
      <c r="C1875" s="81" t="s">
        <v>2809</v>
      </c>
      <c r="D1875" s="12" t="s">
        <v>1156</v>
      </c>
      <c r="E1875" s="112">
        <v>1</v>
      </c>
      <c r="F1875" s="100">
        <v>3299</v>
      </c>
      <c r="G1875" s="15">
        <f t="shared" si="61"/>
        <v>1649.5</v>
      </c>
      <c r="H1875" s="15">
        <f t="shared" si="60"/>
        <v>1649.5</v>
      </c>
    </row>
    <row r="1876" spans="1:8" s="8" customFormat="1" ht="38.25" customHeight="1" x14ac:dyDescent="0.25">
      <c r="A1876" s="96" t="s">
        <v>589</v>
      </c>
      <c r="B1876" s="55">
        <v>1127183</v>
      </c>
      <c r="C1876" s="81" t="s">
        <v>3076</v>
      </c>
      <c r="D1876" s="12" t="s">
        <v>1156</v>
      </c>
      <c r="E1876" s="112">
        <v>1</v>
      </c>
      <c r="F1876" s="100">
        <v>3686</v>
      </c>
      <c r="G1876" s="15">
        <f t="shared" si="61"/>
        <v>1843</v>
      </c>
      <c r="H1876" s="15">
        <f t="shared" si="60"/>
        <v>1843</v>
      </c>
    </row>
    <row r="1877" spans="1:8" s="8" customFormat="1" ht="36.75" customHeight="1" x14ac:dyDescent="0.25">
      <c r="A1877" s="96" t="s">
        <v>590</v>
      </c>
      <c r="B1877" s="114">
        <v>11271007</v>
      </c>
      <c r="C1877" s="138" t="s">
        <v>2810</v>
      </c>
      <c r="D1877" s="12" t="s">
        <v>1061</v>
      </c>
      <c r="E1877" s="112">
        <v>1</v>
      </c>
      <c r="F1877" s="100">
        <v>1886</v>
      </c>
      <c r="G1877" s="15">
        <f t="shared" si="61"/>
        <v>943</v>
      </c>
      <c r="H1877" s="15">
        <f t="shared" si="60"/>
        <v>943</v>
      </c>
    </row>
    <row r="1878" spans="1:8" s="8" customFormat="1" ht="13.5" customHeight="1" x14ac:dyDescent="0.25">
      <c r="A1878" s="96" t="s">
        <v>591</v>
      </c>
      <c r="B1878" s="41">
        <v>1128090</v>
      </c>
      <c r="C1878" s="123" t="s">
        <v>2812</v>
      </c>
      <c r="D1878" s="12" t="s">
        <v>1156</v>
      </c>
      <c r="E1878" s="124">
        <v>1</v>
      </c>
      <c r="F1878" s="125">
        <v>505</v>
      </c>
      <c r="G1878" s="15">
        <f t="shared" si="61"/>
        <v>252.5</v>
      </c>
      <c r="H1878" s="15">
        <f t="shared" si="60"/>
        <v>252.5</v>
      </c>
    </row>
    <row r="1879" spans="1:8" s="8" customFormat="1" ht="15.75" customHeight="1" x14ac:dyDescent="0.25">
      <c r="A1879" s="96" t="s">
        <v>592</v>
      </c>
      <c r="B1879" s="41">
        <v>1128087</v>
      </c>
      <c r="C1879" s="123" t="s">
        <v>2813</v>
      </c>
      <c r="D1879" s="12" t="s">
        <v>1156</v>
      </c>
      <c r="E1879" s="124">
        <v>5</v>
      </c>
      <c r="F1879" s="125">
        <v>220</v>
      </c>
      <c r="G1879" s="15">
        <f t="shared" si="61"/>
        <v>110</v>
      </c>
      <c r="H1879" s="15">
        <f t="shared" si="60"/>
        <v>110</v>
      </c>
    </row>
    <row r="1880" spans="1:8" s="8" customFormat="1" ht="20.25" customHeight="1" x14ac:dyDescent="0.25">
      <c r="A1880" s="96" t="s">
        <v>593</v>
      </c>
      <c r="B1880" s="41">
        <v>1128076</v>
      </c>
      <c r="C1880" s="123" t="s">
        <v>3031</v>
      </c>
      <c r="D1880" s="12" t="s">
        <v>1156</v>
      </c>
      <c r="E1880" s="124">
        <v>25</v>
      </c>
      <c r="F1880" s="125">
        <v>850</v>
      </c>
      <c r="G1880" s="15">
        <f t="shared" si="61"/>
        <v>425</v>
      </c>
      <c r="H1880" s="15">
        <f t="shared" si="60"/>
        <v>425</v>
      </c>
    </row>
    <row r="1881" spans="1:8" s="8" customFormat="1" ht="14.25" customHeight="1" x14ac:dyDescent="0.25">
      <c r="A1881" s="96" t="s">
        <v>594</v>
      </c>
      <c r="B1881" s="41">
        <v>1128088</v>
      </c>
      <c r="C1881" s="123" t="s">
        <v>2814</v>
      </c>
      <c r="D1881" s="12" t="s">
        <v>1156</v>
      </c>
      <c r="E1881" s="124">
        <v>10</v>
      </c>
      <c r="F1881" s="125">
        <v>2520</v>
      </c>
      <c r="G1881" s="15">
        <f t="shared" si="61"/>
        <v>1260</v>
      </c>
      <c r="H1881" s="15">
        <f t="shared" si="60"/>
        <v>1260</v>
      </c>
    </row>
    <row r="1882" spans="1:8" s="8" customFormat="1" ht="15" customHeight="1" x14ac:dyDescent="0.25">
      <c r="A1882" s="96" t="s">
        <v>595</v>
      </c>
      <c r="B1882" s="41">
        <v>1128077</v>
      </c>
      <c r="C1882" s="123" t="s">
        <v>3036</v>
      </c>
      <c r="D1882" s="12" t="s">
        <v>1156</v>
      </c>
      <c r="E1882" s="124">
        <v>25</v>
      </c>
      <c r="F1882" s="125">
        <v>5073</v>
      </c>
      <c r="G1882" s="15">
        <f t="shared" si="61"/>
        <v>2536.5</v>
      </c>
      <c r="H1882" s="15">
        <f t="shared" si="60"/>
        <v>2536.5</v>
      </c>
    </row>
    <row r="1883" spans="1:8" s="8" customFormat="1" ht="13.5" customHeight="1" x14ac:dyDescent="0.25">
      <c r="A1883" s="96" t="s">
        <v>596</v>
      </c>
      <c r="B1883" s="41">
        <v>1128076</v>
      </c>
      <c r="C1883" s="123" t="s">
        <v>3077</v>
      </c>
      <c r="D1883" s="12" t="s">
        <v>1156</v>
      </c>
      <c r="E1883" s="124">
        <v>25</v>
      </c>
      <c r="F1883" s="125">
        <v>2100</v>
      </c>
      <c r="G1883" s="15">
        <f t="shared" si="61"/>
        <v>1050</v>
      </c>
      <c r="H1883" s="15">
        <f t="shared" si="60"/>
        <v>1050</v>
      </c>
    </row>
    <row r="1884" spans="1:8" s="8" customFormat="1" ht="18" customHeight="1" x14ac:dyDescent="0.25">
      <c r="A1884" s="96" t="s">
        <v>597</v>
      </c>
      <c r="B1884" s="41">
        <v>1128074</v>
      </c>
      <c r="C1884" s="67" t="s">
        <v>3077</v>
      </c>
      <c r="D1884" s="12" t="s">
        <v>1156</v>
      </c>
      <c r="E1884" s="62">
        <v>14</v>
      </c>
      <c r="F1884" s="103">
        <v>1670</v>
      </c>
      <c r="G1884" s="15">
        <f t="shared" si="61"/>
        <v>835</v>
      </c>
      <c r="H1884" s="15">
        <f t="shared" si="60"/>
        <v>835</v>
      </c>
    </row>
    <row r="1885" spans="1:8" s="8" customFormat="1" ht="22.5" customHeight="1" x14ac:dyDescent="0.25">
      <c r="A1885" s="96" t="s">
        <v>598</v>
      </c>
      <c r="B1885" s="41">
        <v>1127992</v>
      </c>
      <c r="C1885" s="107" t="s">
        <v>2815</v>
      </c>
      <c r="D1885" s="12" t="s">
        <v>1156</v>
      </c>
      <c r="E1885" s="100">
        <v>1</v>
      </c>
      <c r="F1885" s="103">
        <v>4158</v>
      </c>
      <c r="G1885" s="15">
        <f t="shared" si="61"/>
        <v>2079</v>
      </c>
      <c r="H1885" s="15">
        <f t="shared" si="60"/>
        <v>2079</v>
      </c>
    </row>
    <row r="1886" spans="1:8" s="8" customFormat="1" ht="13.5" customHeight="1" x14ac:dyDescent="0.25">
      <c r="A1886" s="96" t="s">
        <v>599</v>
      </c>
      <c r="B1886" s="41">
        <v>1128084</v>
      </c>
      <c r="C1886" s="123" t="s">
        <v>2196</v>
      </c>
      <c r="D1886" s="12" t="s">
        <v>1156</v>
      </c>
      <c r="E1886" s="124">
        <v>5</v>
      </c>
      <c r="F1886" s="125">
        <v>400</v>
      </c>
      <c r="G1886" s="15">
        <f t="shared" si="61"/>
        <v>200</v>
      </c>
      <c r="H1886" s="15">
        <f t="shared" si="60"/>
        <v>200</v>
      </c>
    </row>
    <row r="1887" spans="1:8" s="8" customFormat="1" ht="15" customHeight="1" x14ac:dyDescent="0.25">
      <c r="A1887" s="96" t="s">
        <v>600</v>
      </c>
      <c r="B1887" s="41">
        <v>1128071</v>
      </c>
      <c r="C1887" s="123" t="s">
        <v>3040</v>
      </c>
      <c r="D1887" s="12" t="s">
        <v>1156</v>
      </c>
      <c r="E1887" s="124">
        <v>5</v>
      </c>
      <c r="F1887" s="125">
        <v>300</v>
      </c>
      <c r="G1887" s="15">
        <f t="shared" si="61"/>
        <v>150</v>
      </c>
      <c r="H1887" s="15">
        <f t="shared" si="60"/>
        <v>150</v>
      </c>
    </row>
    <row r="1888" spans="1:8" s="8" customFormat="1" ht="16.5" customHeight="1" x14ac:dyDescent="0.25">
      <c r="A1888" s="96" t="s">
        <v>601</v>
      </c>
      <c r="B1888" s="41">
        <v>1128068</v>
      </c>
      <c r="C1888" s="123" t="s">
        <v>3078</v>
      </c>
      <c r="D1888" s="12" t="s">
        <v>1156</v>
      </c>
      <c r="E1888" s="124">
        <v>3</v>
      </c>
      <c r="F1888" s="125">
        <v>1965</v>
      </c>
      <c r="G1888" s="15">
        <f t="shared" si="61"/>
        <v>982.5</v>
      </c>
      <c r="H1888" s="15">
        <f t="shared" si="60"/>
        <v>982.5</v>
      </c>
    </row>
    <row r="1889" spans="1:8" s="8" customFormat="1" ht="16.5" customHeight="1" x14ac:dyDescent="0.25">
      <c r="A1889" s="96" t="s">
        <v>602</v>
      </c>
      <c r="B1889" s="41">
        <v>1128067</v>
      </c>
      <c r="C1889" s="123" t="s">
        <v>3079</v>
      </c>
      <c r="D1889" s="12" t="s">
        <v>1156</v>
      </c>
      <c r="E1889" s="124">
        <v>29</v>
      </c>
      <c r="F1889" s="125">
        <v>7395</v>
      </c>
      <c r="G1889" s="15">
        <f t="shared" si="61"/>
        <v>3697.5</v>
      </c>
      <c r="H1889" s="15">
        <f t="shared" si="60"/>
        <v>3697.5</v>
      </c>
    </row>
    <row r="1890" spans="1:8" s="8" customFormat="1" ht="16.5" customHeight="1" x14ac:dyDescent="0.25">
      <c r="A1890" s="96" t="s">
        <v>603</v>
      </c>
      <c r="B1890" s="41">
        <v>1128090</v>
      </c>
      <c r="C1890" s="123" t="s">
        <v>2812</v>
      </c>
      <c r="D1890" s="12" t="s">
        <v>1156</v>
      </c>
      <c r="E1890" s="124">
        <v>1</v>
      </c>
      <c r="F1890" s="125">
        <v>505</v>
      </c>
      <c r="G1890" s="15">
        <f t="shared" si="61"/>
        <v>252.5</v>
      </c>
      <c r="H1890" s="15">
        <f t="shared" si="60"/>
        <v>252.5</v>
      </c>
    </row>
    <row r="1891" spans="1:8" s="8" customFormat="1" ht="15.75" customHeight="1" x14ac:dyDescent="0.25">
      <c r="A1891" s="96" t="s">
        <v>604</v>
      </c>
      <c r="B1891" s="41">
        <v>1128087</v>
      </c>
      <c r="C1891" s="123" t="s">
        <v>2813</v>
      </c>
      <c r="D1891" s="12" t="s">
        <v>1156</v>
      </c>
      <c r="E1891" s="124">
        <v>5</v>
      </c>
      <c r="F1891" s="125">
        <v>220</v>
      </c>
      <c r="G1891" s="15">
        <f t="shared" si="61"/>
        <v>110</v>
      </c>
      <c r="H1891" s="15">
        <f t="shared" si="60"/>
        <v>110</v>
      </c>
    </row>
    <row r="1892" spans="1:8" s="8" customFormat="1" ht="12.75" customHeight="1" x14ac:dyDescent="0.25">
      <c r="A1892" s="96" t="s">
        <v>605</v>
      </c>
      <c r="B1892" s="41">
        <v>1128076</v>
      </c>
      <c r="C1892" s="123" t="s">
        <v>3031</v>
      </c>
      <c r="D1892" s="12" t="s">
        <v>1156</v>
      </c>
      <c r="E1892" s="124">
        <v>25</v>
      </c>
      <c r="F1892" s="125">
        <v>850</v>
      </c>
      <c r="G1892" s="15">
        <f t="shared" si="61"/>
        <v>425</v>
      </c>
      <c r="H1892" s="15">
        <f t="shared" si="60"/>
        <v>425</v>
      </c>
    </row>
    <row r="1893" spans="1:8" s="8" customFormat="1" ht="12.75" customHeight="1" x14ac:dyDescent="0.25">
      <c r="A1893" s="96" t="s">
        <v>606</v>
      </c>
      <c r="B1893" s="41">
        <v>1128077</v>
      </c>
      <c r="C1893" s="123" t="s">
        <v>2487</v>
      </c>
      <c r="D1893" s="12" t="s">
        <v>1156</v>
      </c>
      <c r="E1893" s="124">
        <v>8</v>
      </c>
      <c r="F1893" s="125">
        <v>1624.5</v>
      </c>
      <c r="G1893" s="15">
        <f t="shared" si="61"/>
        <v>812.25</v>
      </c>
      <c r="H1893" s="15">
        <f t="shared" si="60"/>
        <v>812.25</v>
      </c>
    </row>
    <row r="1894" spans="1:8" s="8" customFormat="1" ht="15.75" customHeight="1" x14ac:dyDescent="0.25">
      <c r="A1894" s="96" t="s">
        <v>607</v>
      </c>
      <c r="B1894" s="41">
        <v>1128077</v>
      </c>
      <c r="C1894" s="123" t="s">
        <v>2487</v>
      </c>
      <c r="D1894" s="12" t="s">
        <v>1156</v>
      </c>
      <c r="E1894" s="124">
        <v>25</v>
      </c>
      <c r="F1894" s="125">
        <v>5073</v>
      </c>
      <c r="G1894" s="15">
        <f t="shared" si="61"/>
        <v>2536.5</v>
      </c>
      <c r="H1894" s="15">
        <f t="shared" si="60"/>
        <v>2536.5</v>
      </c>
    </row>
    <row r="1895" spans="1:8" s="8" customFormat="1" ht="15" customHeight="1" x14ac:dyDescent="0.25">
      <c r="A1895" s="96" t="s">
        <v>608</v>
      </c>
      <c r="B1895" s="41">
        <v>1128073</v>
      </c>
      <c r="C1895" s="123" t="s">
        <v>3077</v>
      </c>
      <c r="D1895" s="12" t="s">
        <v>1156</v>
      </c>
      <c r="E1895" s="124">
        <v>25</v>
      </c>
      <c r="F1895" s="125">
        <v>2100</v>
      </c>
      <c r="G1895" s="15">
        <f t="shared" si="61"/>
        <v>1050</v>
      </c>
      <c r="H1895" s="15">
        <f t="shared" ref="H1895:H1958" si="62">F1895-G1895</f>
        <v>1050</v>
      </c>
    </row>
    <row r="1896" spans="1:8" s="8" customFormat="1" ht="15.75" customHeight="1" x14ac:dyDescent="0.25">
      <c r="A1896" s="96" t="s">
        <v>609</v>
      </c>
      <c r="B1896" s="41">
        <v>1128083</v>
      </c>
      <c r="C1896" s="123" t="s">
        <v>2816</v>
      </c>
      <c r="D1896" s="12" t="s">
        <v>1156</v>
      </c>
      <c r="E1896" s="124">
        <v>14</v>
      </c>
      <c r="F1896" s="125">
        <v>1778</v>
      </c>
      <c r="G1896" s="15">
        <f t="shared" si="61"/>
        <v>889</v>
      </c>
      <c r="H1896" s="15">
        <f t="shared" si="62"/>
        <v>889</v>
      </c>
    </row>
    <row r="1897" spans="1:8" s="8" customFormat="1" ht="14.25" customHeight="1" x14ac:dyDescent="0.25">
      <c r="A1897" s="96" t="s">
        <v>610</v>
      </c>
      <c r="B1897" s="41">
        <v>1128084</v>
      </c>
      <c r="C1897" s="123" t="s">
        <v>2196</v>
      </c>
      <c r="D1897" s="12" t="s">
        <v>1156</v>
      </c>
      <c r="E1897" s="124">
        <v>5</v>
      </c>
      <c r="F1897" s="125">
        <v>400</v>
      </c>
      <c r="G1897" s="15">
        <f t="shared" si="61"/>
        <v>200</v>
      </c>
      <c r="H1897" s="15">
        <f t="shared" si="62"/>
        <v>200</v>
      </c>
    </row>
    <row r="1898" spans="1:8" s="8" customFormat="1" ht="15.75" customHeight="1" x14ac:dyDescent="0.25">
      <c r="A1898" s="96" t="s">
        <v>611</v>
      </c>
      <c r="B1898" s="41">
        <v>1128071</v>
      </c>
      <c r="C1898" s="123" t="s">
        <v>3040</v>
      </c>
      <c r="D1898" s="12" t="s">
        <v>1156</v>
      </c>
      <c r="E1898" s="124">
        <v>5</v>
      </c>
      <c r="F1898" s="125">
        <v>300</v>
      </c>
      <c r="G1898" s="15">
        <f t="shared" si="61"/>
        <v>150</v>
      </c>
      <c r="H1898" s="15">
        <f t="shared" si="62"/>
        <v>150</v>
      </c>
    </row>
    <row r="1899" spans="1:8" s="8" customFormat="1" ht="12.75" customHeight="1" x14ac:dyDescent="0.25">
      <c r="A1899" s="96" t="s">
        <v>612</v>
      </c>
      <c r="B1899" s="55">
        <v>1127154</v>
      </c>
      <c r="C1899" s="48" t="s">
        <v>2817</v>
      </c>
      <c r="D1899" s="95" t="s">
        <v>1061</v>
      </c>
      <c r="E1899" s="119">
        <v>1</v>
      </c>
      <c r="F1899" s="120">
        <v>5999</v>
      </c>
      <c r="G1899" s="15">
        <f t="shared" si="61"/>
        <v>2999.5</v>
      </c>
      <c r="H1899" s="15">
        <f t="shared" si="62"/>
        <v>2999.5</v>
      </c>
    </row>
    <row r="1900" spans="1:8" s="8" customFormat="1" ht="15" customHeight="1" x14ac:dyDescent="0.25">
      <c r="A1900" s="96" t="s">
        <v>613</v>
      </c>
      <c r="B1900" s="55">
        <v>1124980</v>
      </c>
      <c r="C1900" s="81" t="s">
        <v>2818</v>
      </c>
      <c r="D1900" s="95" t="s">
        <v>1061</v>
      </c>
      <c r="E1900" s="119">
        <v>1</v>
      </c>
      <c r="F1900" s="119">
        <v>865</v>
      </c>
      <c r="G1900" s="15">
        <f t="shared" si="61"/>
        <v>432.5</v>
      </c>
      <c r="H1900" s="15">
        <f t="shared" si="62"/>
        <v>432.5</v>
      </c>
    </row>
    <row r="1901" spans="1:8" s="8" customFormat="1" ht="14.25" customHeight="1" x14ac:dyDescent="0.25">
      <c r="A1901" s="96" t="s">
        <v>614</v>
      </c>
      <c r="B1901" s="55">
        <v>112498</v>
      </c>
      <c r="C1901" s="81" t="s">
        <v>3080</v>
      </c>
      <c r="D1901" s="95" t="s">
        <v>1156</v>
      </c>
      <c r="E1901" s="119">
        <v>1</v>
      </c>
      <c r="F1901" s="119">
        <v>1139.5</v>
      </c>
      <c r="G1901" s="15">
        <f t="shared" si="61"/>
        <v>569.75</v>
      </c>
      <c r="H1901" s="15">
        <f t="shared" si="62"/>
        <v>569.75</v>
      </c>
    </row>
    <row r="1902" spans="1:8" s="8" customFormat="1" ht="13.5" customHeight="1" x14ac:dyDescent="0.25">
      <c r="A1902" s="96" t="s">
        <v>615</v>
      </c>
      <c r="B1902" s="55" t="s">
        <v>2820</v>
      </c>
      <c r="C1902" s="81" t="s">
        <v>3081</v>
      </c>
      <c r="D1902" s="95" t="s">
        <v>1156</v>
      </c>
      <c r="E1902" s="119">
        <v>4</v>
      </c>
      <c r="F1902" s="119">
        <v>368</v>
      </c>
      <c r="G1902" s="15">
        <f t="shared" si="61"/>
        <v>184</v>
      </c>
      <c r="H1902" s="15">
        <f t="shared" si="62"/>
        <v>184</v>
      </c>
    </row>
    <row r="1903" spans="1:8" s="8" customFormat="1" ht="15" customHeight="1" x14ac:dyDescent="0.25">
      <c r="A1903" s="96" t="s">
        <v>616</v>
      </c>
      <c r="B1903" s="55" t="s">
        <v>2821</v>
      </c>
      <c r="C1903" s="81" t="s">
        <v>2819</v>
      </c>
      <c r="D1903" s="95" t="s">
        <v>1156</v>
      </c>
      <c r="E1903" s="119">
        <v>1</v>
      </c>
      <c r="F1903" s="119">
        <v>1139.5</v>
      </c>
      <c r="G1903" s="15">
        <f t="shared" si="61"/>
        <v>569.75</v>
      </c>
      <c r="H1903" s="15">
        <f t="shared" si="62"/>
        <v>569.75</v>
      </c>
    </row>
    <row r="1904" spans="1:8" s="8" customFormat="1" ht="15" customHeight="1" x14ac:dyDescent="0.25">
      <c r="A1904" s="96" t="s">
        <v>617</v>
      </c>
      <c r="B1904" s="55" t="s">
        <v>2822</v>
      </c>
      <c r="C1904" s="81" t="s">
        <v>3082</v>
      </c>
      <c r="D1904" s="95" t="s">
        <v>1156</v>
      </c>
      <c r="E1904" s="119">
        <v>1</v>
      </c>
      <c r="F1904" s="119">
        <v>865</v>
      </c>
      <c r="G1904" s="15">
        <f t="shared" si="61"/>
        <v>432.5</v>
      </c>
      <c r="H1904" s="15">
        <f t="shared" si="62"/>
        <v>432.5</v>
      </c>
    </row>
    <row r="1905" spans="1:8" s="8" customFormat="1" ht="15" customHeight="1" x14ac:dyDescent="0.25">
      <c r="A1905" s="96" t="s">
        <v>618</v>
      </c>
      <c r="B1905" s="55" t="s">
        <v>2823</v>
      </c>
      <c r="C1905" s="81" t="s">
        <v>3081</v>
      </c>
      <c r="D1905" s="95" t="s">
        <v>1156</v>
      </c>
      <c r="E1905" s="119">
        <v>3</v>
      </c>
      <c r="F1905" s="119">
        <v>276</v>
      </c>
      <c r="G1905" s="15">
        <f t="shared" si="61"/>
        <v>138</v>
      </c>
      <c r="H1905" s="15">
        <f t="shared" si="62"/>
        <v>138</v>
      </c>
    </row>
    <row r="1906" spans="1:8" s="8" customFormat="1" ht="19.5" customHeight="1" x14ac:dyDescent="0.25">
      <c r="A1906" s="96" t="s">
        <v>619</v>
      </c>
      <c r="B1906" s="55">
        <v>1124980</v>
      </c>
      <c r="C1906" s="81" t="s">
        <v>3083</v>
      </c>
      <c r="D1906" s="95" t="s">
        <v>1156</v>
      </c>
      <c r="E1906" s="119">
        <v>1</v>
      </c>
      <c r="F1906" s="58">
        <v>865</v>
      </c>
      <c r="G1906" s="15">
        <f t="shared" si="61"/>
        <v>432.5</v>
      </c>
      <c r="H1906" s="15">
        <f t="shared" si="62"/>
        <v>432.5</v>
      </c>
    </row>
    <row r="1907" spans="1:8" s="8" customFormat="1" ht="14.25" customHeight="1" x14ac:dyDescent="0.25">
      <c r="A1907" s="96" t="s">
        <v>620</v>
      </c>
      <c r="B1907" s="55">
        <v>1124982</v>
      </c>
      <c r="C1907" s="81" t="s">
        <v>3081</v>
      </c>
      <c r="D1907" s="95" t="s">
        <v>1156</v>
      </c>
      <c r="E1907" s="119">
        <v>2</v>
      </c>
      <c r="F1907" s="119">
        <v>184</v>
      </c>
      <c r="G1907" s="15">
        <f t="shared" si="61"/>
        <v>92</v>
      </c>
      <c r="H1907" s="15">
        <f t="shared" si="62"/>
        <v>92</v>
      </c>
    </row>
    <row r="1908" spans="1:8" s="8" customFormat="1" ht="15" customHeight="1" x14ac:dyDescent="0.25">
      <c r="A1908" s="96" t="s">
        <v>621</v>
      </c>
      <c r="B1908" s="55" t="s">
        <v>2830</v>
      </c>
      <c r="C1908" s="81" t="s">
        <v>2824</v>
      </c>
      <c r="D1908" s="95" t="s">
        <v>1061</v>
      </c>
      <c r="E1908" s="119">
        <v>5</v>
      </c>
      <c r="F1908" s="120">
        <v>4800</v>
      </c>
      <c r="G1908" s="15">
        <f t="shared" si="61"/>
        <v>2400</v>
      </c>
      <c r="H1908" s="15">
        <f t="shared" si="62"/>
        <v>2400</v>
      </c>
    </row>
    <row r="1909" spans="1:8" s="8" customFormat="1" ht="15.75" customHeight="1" x14ac:dyDescent="0.25">
      <c r="A1909" s="96" t="s">
        <v>622</v>
      </c>
      <c r="B1909" s="41" t="s">
        <v>2831</v>
      </c>
      <c r="C1909" s="107" t="s">
        <v>2825</v>
      </c>
      <c r="D1909" s="12" t="s">
        <v>1156</v>
      </c>
      <c r="E1909" s="62">
        <v>6</v>
      </c>
      <c r="F1909" s="103">
        <v>4812.1000000000004</v>
      </c>
      <c r="G1909" s="15">
        <f t="shared" si="61"/>
        <v>2406.0500000000002</v>
      </c>
      <c r="H1909" s="15">
        <f t="shared" si="62"/>
        <v>2406.0500000000002</v>
      </c>
    </row>
    <row r="1910" spans="1:8" s="8" customFormat="1" ht="15" customHeight="1" x14ac:dyDescent="0.25">
      <c r="A1910" s="96" t="s">
        <v>623</v>
      </c>
      <c r="B1910" s="41" t="s">
        <v>2832</v>
      </c>
      <c r="C1910" s="107" t="s">
        <v>2826</v>
      </c>
      <c r="D1910" s="12" t="s">
        <v>1156</v>
      </c>
      <c r="E1910" s="62">
        <v>6</v>
      </c>
      <c r="F1910" s="103">
        <v>16008</v>
      </c>
      <c r="G1910" s="15">
        <f t="shared" si="61"/>
        <v>8004</v>
      </c>
      <c r="H1910" s="15">
        <f t="shared" si="62"/>
        <v>8004</v>
      </c>
    </row>
    <row r="1911" spans="1:8" s="8" customFormat="1" ht="15.75" customHeight="1" x14ac:dyDescent="0.25">
      <c r="A1911" s="96" t="s">
        <v>624</v>
      </c>
      <c r="B1911" s="41" t="s">
        <v>2833</v>
      </c>
      <c r="C1911" s="107" t="s">
        <v>2827</v>
      </c>
      <c r="D1911" s="12" t="s">
        <v>1156</v>
      </c>
      <c r="E1911" s="62">
        <v>10</v>
      </c>
      <c r="F1911" s="103">
        <v>14199.95</v>
      </c>
      <c r="G1911" s="15">
        <f t="shared" si="61"/>
        <v>7099.9750000000004</v>
      </c>
      <c r="H1911" s="15">
        <f t="shared" si="62"/>
        <v>7099.9750000000004</v>
      </c>
    </row>
    <row r="1912" spans="1:8" s="8" customFormat="1" ht="15.75" customHeight="1" x14ac:dyDescent="0.25">
      <c r="A1912" s="96" t="s">
        <v>625</v>
      </c>
      <c r="B1912" s="41" t="s">
        <v>2834</v>
      </c>
      <c r="C1912" s="107" t="s">
        <v>2828</v>
      </c>
      <c r="D1912" s="12" t="s">
        <v>1156</v>
      </c>
      <c r="E1912" s="62">
        <v>9</v>
      </c>
      <c r="F1912" s="103">
        <v>1080</v>
      </c>
      <c r="G1912" s="15">
        <f t="shared" si="61"/>
        <v>540</v>
      </c>
      <c r="H1912" s="15">
        <f t="shared" si="62"/>
        <v>540</v>
      </c>
    </row>
    <row r="1913" spans="1:8" s="8" customFormat="1" ht="14.25" customHeight="1" x14ac:dyDescent="0.25">
      <c r="A1913" s="96" t="s">
        <v>626</v>
      </c>
      <c r="B1913" s="45">
        <v>1127951</v>
      </c>
      <c r="C1913" s="107" t="s">
        <v>2829</v>
      </c>
      <c r="D1913" s="12" t="s">
        <v>1061</v>
      </c>
      <c r="E1913" s="62">
        <v>5</v>
      </c>
      <c r="F1913" s="103">
        <v>12499.95</v>
      </c>
      <c r="G1913" s="15">
        <f t="shared" si="61"/>
        <v>6249.9750000000004</v>
      </c>
      <c r="H1913" s="15">
        <f t="shared" si="62"/>
        <v>6249.9750000000004</v>
      </c>
    </row>
    <row r="1914" spans="1:8" s="8" customFormat="1" ht="18.75" customHeight="1" x14ac:dyDescent="0.25">
      <c r="A1914" s="96" t="s">
        <v>627</v>
      </c>
      <c r="B1914" s="41">
        <v>11261000</v>
      </c>
      <c r="C1914" s="107" t="s">
        <v>3084</v>
      </c>
      <c r="D1914" s="12" t="s">
        <v>1061</v>
      </c>
      <c r="E1914" s="62">
        <v>1</v>
      </c>
      <c r="F1914" s="103">
        <v>314.77999999999997</v>
      </c>
      <c r="G1914" s="15">
        <f t="shared" si="61"/>
        <v>157.38999999999999</v>
      </c>
      <c r="H1914" s="15">
        <f t="shared" si="62"/>
        <v>157.38999999999999</v>
      </c>
    </row>
    <row r="1915" spans="1:8" s="8" customFormat="1" ht="14.25" customHeight="1" x14ac:dyDescent="0.25">
      <c r="A1915" s="96" t="s">
        <v>628</v>
      </c>
      <c r="B1915" s="41">
        <v>1127956</v>
      </c>
      <c r="C1915" s="107" t="s">
        <v>3085</v>
      </c>
      <c r="D1915" s="12" t="s">
        <v>1061</v>
      </c>
      <c r="E1915" s="62">
        <v>1</v>
      </c>
      <c r="F1915" s="103">
        <v>858</v>
      </c>
      <c r="G1915" s="15">
        <f t="shared" si="61"/>
        <v>429</v>
      </c>
      <c r="H1915" s="15">
        <f t="shared" si="62"/>
        <v>429</v>
      </c>
    </row>
    <row r="1916" spans="1:8" s="8" customFormat="1" ht="16.5" customHeight="1" x14ac:dyDescent="0.25">
      <c r="A1916" s="96" t="s">
        <v>629</v>
      </c>
      <c r="B1916" s="41">
        <v>11261001</v>
      </c>
      <c r="C1916" s="107" t="s">
        <v>3086</v>
      </c>
      <c r="D1916" s="12" t="s">
        <v>1156</v>
      </c>
      <c r="E1916" s="62">
        <v>2</v>
      </c>
      <c r="F1916" s="103">
        <v>343.2</v>
      </c>
      <c r="G1916" s="15">
        <f t="shared" si="61"/>
        <v>171.6</v>
      </c>
      <c r="H1916" s="15">
        <f t="shared" si="62"/>
        <v>171.6</v>
      </c>
    </row>
    <row r="1917" spans="1:8" s="8" customFormat="1" ht="17.25" customHeight="1" x14ac:dyDescent="0.25">
      <c r="A1917" s="96" t="s">
        <v>630</v>
      </c>
      <c r="B1917" s="41">
        <v>1126990</v>
      </c>
      <c r="C1917" s="107" t="s">
        <v>3087</v>
      </c>
      <c r="D1917" s="12" t="s">
        <v>1061</v>
      </c>
      <c r="E1917" s="62">
        <v>31</v>
      </c>
      <c r="F1917" s="103">
        <v>58590</v>
      </c>
      <c r="G1917" s="15">
        <f t="shared" si="61"/>
        <v>29295</v>
      </c>
      <c r="H1917" s="15">
        <f t="shared" si="62"/>
        <v>29295</v>
      </c>
    </row>
    <row r="1918" spans="1:8" s="8" customFormat="1" ht="14.25" customHeight="1" x14ac:dyDescent="0.25">
      <c r="A1918" s="96" t="s">
        <v>631</v>
      </c>
      <c r="B1918" s="41">
        <v>1126998</v>
      </c>
      <c r="C1918" s="107" t="s">
        <v>3088</v>
      </c>
      <c r="D1918" s="12" t="s">
        <v>1156</v>
      </c>
      <c r="E1918" s="62">
        <v>12</v>
      </c>
      <c r="F1918" s="103">
        <v>9180</v>
      </c>
      <c r="G1918" s="15">
        <f t="shared" si="61"/>
        <v>4590</v>
      </c>
      <c r="H1918" s="15">
        <f t="shared" si="62"/>
        <v>4590</v>
      </c>
    </row>
    <row r="1919" spans="1:8" s="8" customFormat="1" ht="15" customHeight="1" x14ac:dyDescent="0.25">
      <c r="A1919" s="96" t="s">
        <v>632</v>
      </c>
      <c r="B1919" s="55">
        <v>1127159</v>
      </c>
      <c r="C1919" s="142" t="s">
        <v>2835</v>
      </c>
      <c r="D1919" s="12" t="s">
        <v>1156</v>
      </c>
      <c r="E1919" s="62">
        <v>1</v>
      </c>
      <c r="F1919" s="103">
        <v>4042</v>
      </c>
      <c r="G1919" s="15">
        <f t="shared" si="61"/>
        <v>2021</v>
      </c>
      <c r="H1919" s="15">
        <f t="shared" si="62"/>
        <v>2021</v>
      </c>
    </row>
    <row r="1920" spans="1:8" s="8" customFormat="1" ht="15" customHeight="1" x14ac:dyDescent="0.25">
      <c r="A1920" s="96" t="s">
        <v>633</v>
      </c>
      <c r="B1920" s="55">
        <v>1127158</v>
      </c>
      <c r="C1920" s="142" t="s">
        <v>2836</v>
      </c>
      <c r="D1920" s="12" t="s">
        <v>1156</v>
      </c>
      <c r="E1920" s="62">
        <v>1</v>
      </c>
      <c r="F1920" s="103">
        <v>4042</v>
      </c>
      <c r="G1920" s="15">
        <f t="shared" si="61"/>
        <v>2021</v>
      </c>
      <c r="H1920" s="15">
        <f t="shared" si="62"/>
        <v>2021</v>
      </c>
    </row>
    <row r="1921" spans="1:8" s="8" customFormat="1" ht="33.75" customHeight="1" x14ac:dyDescent="0.25">
      <c r="A1921" s="96" t="s">
        <v>634</v>
      </c>
      <c r="B1921" s="55">
        <v>1127157</v>
      </c>
      <c r="C1921" s="81" t="s">
        <v>2837</v>
      </c>
      <c r="D1921" s="12" t="s">
        <v>1061</v>
      </c>
      <c r="E1921" s="62">
        <v>1</v>
      </c>
      <c r="F1921" s="103">
        <v>4042</v>
      </c>
      <c r="G1921" s="15">
        <f t="shared" si="61"/>
        <v>2021</v>
      </c>
      <c r="H1921" s="15">
        <f t="shared" si="62"/>
        <v>2021</v>
      </c>
    </row>
    <row r="1922" spans="1:8" s="8" customFormat="1" ht="18" customHeight="1" x14ac:dyDescent="0.25">
      <c r="A1922" s="96" t="s">
        <v>635</v>
      </c>
      <c r="B1922" s="55">
        <v>1127163</v>
      </c>
      <c r="C1922" s="81" t="s">
        <v>2838</v>
      </c>
      <c r="D1922" s="12" t="s">
        <v>1156</v>
      </c>
      <c r="E1922" s="62">
        <v>1</v>
      </c>
      <c r="F1922" s="103">
        <v>291</v>
      </c>
      <c r="G1922" s="15">
        <f t="shared" si="61"/>
        <v>145.5</v>
      </c>
      <c r="H1922" s="15">
        <f t="shared" si="62"/>
        <v>145.5</v>
      </c>
    </row>
    <row r="1923" spans="1:8" s="8" customFormat="1" ht="15.75" customHeight="1" x14ac:dyDescent="0.25">
      <c r="A1923" s="96" t="s">
        <v>636</v>
      </c>
      <c r="B1923" s="55">
        <v>1127164</v>
      </c>
      <c r="C1923" s="81" t="s">
        <v>2838</v>
      </c>
      <c r="D1923" s="12" t="s">
        <v>1156</v>
      </c>
      <c r="E1923" s="62">
        <v>1</v>
      </c>
      <c r="F1923" s="103">
        <v>291</v>
      </c>
      <c r="G1923" s="15">
        <f t="shared" si="61"/>
        <v>145.5</v>
      </c>
      <c r="H1923" s="15">
        <f t="shared" si="62"/>
        <v>145.5</v>
      </c>
    </row>
    <row r="1924" spans="1:8" s="8" customFormat="1" ht="15.75" customHeight="1" x14ac:dyDescent="0.25">
      <c r="A1924" s="96" t="s">
        <v>637</v>
      </c>
      <c r="B1924" s="55">
        <v>1127165</v>
      </c>
      <c r="C1924" s="81" t="s">
        <v>2838</v>
      </c>
      <c r="D1924" s="12" t="s">
        <v>1156</v>
      </c>
      <c r="E1924" s="62">
        <v>1</v>
      </c>
      <c r="F1924" s="103">
        <v>291</v>
      </c>
      <c r="G1924" s="15">
        <f t="shared" si="61"/>
        <v>145.5</v>
      </c>
      <c r="H1924" s="15">
        <f t="shared" si="62"/>
        <v>145.5</v>
      </c>
    </row>
    <row r="1925" spans="1:8" s="8" customFormat="1" ht="16.5" customHeight="1" x14ac:dyDescent="0.25">
      <c r="A1925" s="96" t="s">
        <v>638</v>
      </c>
      <c r="B1925" s="55">
        <v>1128075</v>
      </c>
      <c r="C1925" s="48" t="s">
        <v>3089</v>
      </c>
      <c r="D1925" s="12" t="s">
        <v>1061</v>
      </c>
      <c r="E1925" s="124">
        <v>10</v>
      </c>
      <c r="F1925" s="125">
        <v>290</v>
      </c>
      <c r="G1925" s="15">
        <f t="shared" si="61"/>
        <v>145</v>
      </c>
      <c r="H1925" s="15">
        <f t="shared" si="62"/>
        <v>145</v>
      </c>
    </row>
    <row r="1926" spans="1:8" s="8" customFormat="1" ht="18.75" customHeight="1" x14ac:dyDescent="0.25">
      <c r="A1926" s="96" t="s">
        <v>639</v>
      </c>
      <c r="B1926" s="41">
        <v>1128078</v>
      </c>
      <c r="C1926" s="123" t="s">
        <v>2088</v>
      </c>
      <c r="D1926" s="12" t="s">
        <v>1156</v>
      </c>
      <c r="E1926" s="124">
        <v>10</v>
      </c>
      <c r="F1926" s="125">
        <v>300</v>
      </c>
      <c r="G1926" s="15">
        <f t="shared" si="61"/>
        <v>150</v>
      </c>
      <c r="H1926" s="15">
        <f t="shared" si="62"/>
        <v>150</v>
      </c>
    </row>
    <row r="1927" spans="1:8" s="8" customFormat="1" ht="15.75" customHeight="1" x14ac:dyDescent="0.25">
      <c r="A1927" s="96" t="s">
        <v>640</v>
      </c>
      <c r="B1927" s="41">
        <v>1128077</v>
      </c>
      <c r="C1927" s="123" t="s">
        <v>2487</v>
      </c>
      <c r="D1927" s="12" t="s">
        <v>1061</v>
      </c>
      <c r="E1927" s="124">
        <v>8</v>
      </c>
      <c r="F1927" s="125">
        <v>1624.5</v>
      </c>
      <c r="G1927" s="15">
        <f t="shared" si="61"/>
        <v>812.25</v>
      </c>
      <c r="H1927" s="15">
        <f t="shared" si="62"/>
        <v>812.25</v>
      </c>
    </row>
    <row r="1928" spans="1:8" s="8" customFormat="1" ht="15.75" customHeight="1" x14ac:dyDescent="0.25">
      <c r="A1928" s="96" t="s">
        <v>641</v>
      </c>
      <c r="B1928" s="41">
        <v>1128074</v>
      </c>
      <c r="C1928" s="123" t="s">
        <v>2193</v>
      </c>
      <c r="D1928" s="12" t="s">
        <v>1061</v>
      </c>
      <c r="E1928" s="124">
        <v>20</v>
      </c>
      <c r="F1928" s="125">
        <v>2000</v>
      </c>
      <c r="G1928" s="15">
        <f t="shared" si="61"/>
        <v>1000</v>
      </c>
      <c r="H1928" s="15">
        <f t="shared" si="62"/>
        <v>1000</v>
      </c>
    </row>
    <row r="1929" spans="1:8" s="8" customFormat="1" ht="15" customHeight="1" x14ac:dyDescent="0.25">
      <c r="A1929" s="96" t="s">
        <v>642</v>
      </c>
      <c r="B1929" s="41">
        <v>1128073</v>
      </c>
      <c r="C1929" s="123" t="s">
        <v>2193</v>
      </c>
      <c r="D1929" s="12" t="s">
        <v>1156</v>
      </c>
      <c r="E1929" s="124">
        <v>10</v>
      </c>
      <c r="F1929" s="125">
        <v>840</v>
      </c>
      <c r="G1929" s="15">
        <f t="shared" si="61"/>
        <v>420</v>
      </c>
      <c r="H1929" s="15">
        <f t="shared" si="62"/>
        <v>420</v>
      </c>
    </row>
    <row r="1930" spans="1:8" s="8" customFormat="1" ht="12.75" customHeight="1" x14ac:dyDescent="0.25">
      <c r="A1930" s="96" t="s">
        <v>643</v>
      </c>
      <c r="B1930" s="41">
        <v>1128074</v>
      </c>
      <c r="C1930" s="123" t="s">
        <v>2193</v>
      </c>
      <c r="D1930" s="12" t="s">
        <v>1156</v>
      </c>
      <c r="E1930" s="62">
        <v>18</v>
      </c>
      <c r="F1930" s="103">
        <v>1800</v>
      </c>
      <c r="G1930" s="15">
        <f t="shared" si="61"/>
        <v>900</v>
      </c>
      <c r="H1930" s="15">
        <f t="shared" si="62"/>
        <v>900</v>
      </c>
    </row>
    <row r="1931" spans="1:8" s="8" customFormat="1" ht="14.25" customHeight="1" x14ac:dyDescent="0.25">
      <c r="A1931" s="96" t="s">
        <v>644</v>
      </c>
      <c r="B1931" s="41">
        <v>1128072</v>
      </c>
      <c r="C1931" s="123" t="s">
        <v>3090</v>
      </c>
      <c r="D1931" s="12" t="s">
        <v>1156</v>
      </c>
      <c r="E1931" s="124">
        <v>15</v>
      </c>
      <c r="F1931" s="125">
        <v>637.16999999999996</v>
      </c>
      <c r="G1931" s="15">
        <f t="shared" ref="G1931:G1983" si="63">SUM(F1931/2)</f>
        <v>318.58499999999998</v>
      </c>
      <c r="H1931" s="15">
        <f t="shared" si="62"/>
        <v>318.58499999999998</v>
      </c>
    </row>
    <row r="1932" spans="1:8" s="8" customFormat="1" ht="13.5" customHeight="1" x14ac:dyDescent="0.25">
      <c r="A1932" s="96" t="s">
        <v>645</v>
      </c>
      <c r="B1932" s="41">
        <v>1128072</v>
      </c>
      <c r="C1932" s="123" t="s">
        <v>2495</v>
      </c>
      <c r="D1932" s="12" t="s">
        <v>1156</v>
      </c>
      <c r="E1932" s="124">
        <v>10</v>
      </c>
      <c r="F1932" s="125">
        <v>424.7</v>
      </c>
      <c r="G1932" s="15">
        <f t="shared" si="63"/>
        <v>212.35</v>
      </c>
      <c r="H1932" s="15">
        <f t="shared" si="62"/>
        <v>212.35</v>
      </c>
    </row>
    <row r="1933" spans="1:8" s="8" customFormat="1" ht="14.25" customHeight="1" x14ac:dyDescent="0.25">
      <c r="A1933" s="96" t="s">
        <v>646</v>
      </c>
      <c r="B1933" s="41">
        <v>1128071</v>
      </c>
      <c r="C1933" s="123" t="s">
        <v>3040</v>
      </c>
      <c r="D1933" s="12" t="s">
        <v>1156</v>
      </c>
      <c r="E1933" s="124">
        <v>9</v>
      </c>
      <c r="F1933" s="125">
        <v>540</v>
      </c>
      <c r="G1933" s="15">
        <f t="shared" si="63"/>
        <v>270</v>
      </c>
      <c r="H1933" s="15">
        <f t="shared" si="62"/>
        <v>270</v>
      </c>
    </row>
    <row r="1934" spans="1:8" s="8" customFormat="1" ht="28.5" customHeight="1" x14ac:dyDescent="0.25">
      <c r="A1934" s="96" t="s">
        <v>647</v>
      </c>
      <c r="B1934" s="55">
        <v>1127151</v>
      </c>
      <c r="C1934" s="81" t="s">
        <v>2817</v>
      </c>
      <c r="D1934" s="95" t="s">
        <v>1156</v>
      </c>
      <c r="E1934" s="119">
        <v>1</v>
      </c>
      <c r="F1934" s="120">
        <v>5999</v>
      </c>
      <c r="G1934" s="15">
        <f t="shared" si="63"/>
        <v>2999.5</v>
      </c>
      <c r="H1934" s="15">
        <f t="shared" si="62"/>
        <v>2999.5</v>
      </c>
    </row>
    <row r="1935" spans="1:8" s="8" customFormat="1" ht="27.75" customHeight="1" x14ac:dyDescent="0.25">
      <c r="A1935" s="96" t="s">
        <v>648</v>
      </c>
      <c r="B1935" s="55">
        <v>1127152</v>
      </c>
      <c r="C1935" s="81" t="s">
        <v>2817</v>
      </c>
      <c r="D1935" s="95" t="s">
        <v>1061</v>
      </c>
      <c r="E1935" s="119">
        <v>1</v>
      </c>
      <c r="F1935" s="120">
        <v>5999</v>
      </c>
      <c r="G1935" s="15">
        <f t="shared" si="63"/>
        <v>2999.5</v>
      </c>
      <c r="H1935" s="15">
        <f t="shared" si="62"/>
        <v>2999.5</v>
      </c>
    </row>
    <row r="1936" spans="1:8" s="8" customFormat="1" ht="15" customHeight="1" x14ac:dyDescent="0.25">
      <c r="A1936" s="96" t="s">
        <v>649</v>
      </c>
      <c r="B1936" s="55">
        <v>1127153</v>
      </c>
      <c r="C1936" s="81" t="s">
        <v>2817</v>
      </c>
      <c r="D1936" s="95" t="s">
        <v>1156</v>
      </c>
      <c r="E1936" s="119">
        <v>1</v>
      </c>
      <c r="F1936" s="120">
        <v>5999</v>
      </c>
      <c r="G1936" s="15">
        <f t="shared" si="63"/>
        <v>2999.5</v>
      </c>
      <c r="H1936" s="15">
        <f t="shared" si="62"/>
        <v>2999.5</v>
      </c>
    </row>
    <row r="1937" spans="1:8" s="8" customFormat="1" ht="16.5" customHeight="1" x14ac:dyDescent="0.25">
      <c r="A1937" s="96" t="s">
        <v>650</v>
      </c>
      <c r="B1937" s="55">
        <v>1126988</v>
      </c>
      <c r="C1937" s="81" t="s">
        <v>3091</v>
      </c>
      <c r="D1937" s="95" t="s">
        <v>1156</v>
      </c>
      <c r="E1937" s="119">
        <v>1</v>
      </c>
      <c r="F1937" s="120">
        <v>4995</v>
      </c>
      <c r="G1937" s="15">
        <f t="shared" si="63"/>
        <v>2497.5</v>
      </c>
      <c r="H1937" s="15">
        <f t="shared" si="62"/>
        <v>2497.5</v>
      </c>
    </row>
    <row r="1938" spans="1:8" s="8" customFormat="1" ht="16.5" customHeight="1" x14ac:dyDescent="0.25">
      <c r="A1938" s="96" t="s">
        <v>651</v>
      </c>
      <c r="B1938" s="55">
        <v>1126987</v>
      </c>
      <c r="C1938" s="81" t="s">
        <v>3092</v>
      </c>
      <c r="D1938" s="95" t="s">
        <v>1156</v>
      </c>
      <c r="E1938" s="119">
        <v>7</v>
      </c>
      <c r="F1938" s="120">
        <v>17850</v>
      </c>
      <c r="G1938" s="15">
        <f t="shared" si="63"/>
        <v>8925</v>
      </c>
      <c r="H1938" s="15">
        <f t="shared" si="62"/>
        <v>8925</v>
      </c>
    </row>
    <row r="1939" spans="1:8" s="8" customFormat="1" ht="14.25" customHeight="1" x14ac:dyDescent="0.25">
      <c r="A1939" s="96" t="s">
        <v>652</v>
      </c>
      <c r="B1939" s="41">
        <v>1126992</v>
      </c>
      <c r="C1939" s="107" t="s">
        <v>2071</v>
      </c>
      <c r="D1939" s="12" t="s">
        <v>1156</v>
      </c>
      <c r="E1939" s="62">
        <v>2</v>
      </c>
      <c r="F1939" s="103">
        <v>1020</v>
      </c>
      <c r="G1939" s="15">
        <f t="shared" si="63"/>
        <v>510</v>
      </c>
      <c r="H1939" s="15">
        <f t="shared" si="62"/>
        <v>510</v>
      </c>
    </row>
    <row r="1940" spans="1:8" s="8" customFormat="1" ht="18.75" customHeight="1" x14ac:dyDescent="0.25">
      <c r="A1940" s="96" t="s">
        <v>653</v>
      </c>
      <c r="B1940" s="41">
        <v>1126997</v>
      </c>
      <c r="C1940" s="107" t="s">
        <v>2179</v>
      </c>
      <c r="D1940" s="12" t="s">
        <v>1156</v>
      </c>
      <c r="E1940" s="62">
        <v>21</v>
      </c>
      <c r="F1940" s="103">
        <v>6300</v>
      </c>
      <c r="G1940" s="15">
        <f t="shared" si="63"/>
        <v>3150</v>
      </c>
      <c r="H1940" s="15">
        <f t="shared" si="62"/>
        <v>3150</v>
      </c>
    </row>
    <row r="1941" spans="1:8" s="8" customFormat="1" ht="14.25" customHeight="1" x14ac:dyDescent="0.25">
      <c r="A1941" s="96" t="s">
        <v>654</v>
      </c>
      <c r="B1941" s="41">
        <v>11261002</v>
      </c>
      <c r="C1941" s="107" t="s">
        <v>3093</v>
      </c>
      <c r="D1941" s="12" t="s">
        <v>1067</v>
      </c>
      <c r="E1941" s="62">
        <v>2</v>
      </c>
      <c r="F1941" s="103">
        <v>1500</v>
      </c>
      <c r="G1941" s="15">
        <f t="shared" si="63"/>
        <v>750</v>
      </c>
      <c r="H1941" s="15">
        <f t="shared" si="62"/>
        <v>750</v>
      </c>
    </row>
    <row r="1942" spans="1:8" s="8" customFormat="1" ht="13.5" customHeight="1" x14ac:dyDescent="0.25">
      <c r="A1942" s="96" t="s">
        <v>655</v>
      </c>
      <c r="B1942" s="41">
        <v>1126991</v>
      </c>
      <c r="C1942" s="107" t="s">
        <v>3094</v>
      </c>
      <c r="D1942" s="12" t="s">
        <v>1067</v>
      </c>
      <c r="E1942" s="62">
        <v>24</v>
      </c>
      <c r="F1942" s="103">
        <v>14760</v>
      </c>
      <c r="G1942" s="15">
        <f t="shared" si="63"/>
        <v>7380</v>
      </c>
      <c r="H1942" s="15">
        <f t="shared" si="62"/>
        <v>7380</v>
      </c>
    </row>
    <row r="1943" spans="1:8" s="8" customFormat="1" ht="19.5" customHeight="1" x14ac:dyDescent="0.25">
      <c r="A1943" s="96" t="s">
        <v>656</v>
      </c>
      <c r="B1943" s="41">
        <v>1126993</v>
      </c>
      <c r="C1943" s="107" t="s">
        <v>3095</v>
      </c>
      <c r="D1943" s="12" t="s">
        <v>1061</v>
      </c>
      <c r="E1943" s="62">
        <v>1</v>
      </c>
      <c r="F1943" s="103">
        <v>3615</v>
      </c>
      <c r="G1943" s="15">
        <f t="shared" si="63"/>
        <v>1807.5</v>
      </c>
      <c r="H1943" s="15">
        <f t="shared" si="62"/>
        <v>1807.5</v>
      </c>
    </row>
    <row r="1944" spans="1:8" s="8" customFormat="1" ht="15" customHeight="1" x14ac:dyDescent="0.25">
      <c r="A1944" s="96" t="s">
        <v>657</v>
      </c>
      <c r="B1944" s="41">
        <v>1127955</v>
      </c>
      <c r="C1944" s="107" t="s">
        <v>3096</v>
      </c>
      <c r="D1944" s="12" t="s">
        <v>1156</v>
      </c>
      <c r="E1944" s="62">
        <v>2</v>
      </c>
      <c r="F1944" s="103">
        <v>710.4</v>
      </c>
      <c r="G1944" s="15">
        <f t="shared" si="63"/>
        <v>355.2</v>
      </c>
      <c r="H1944" s="15">
        <f t="shared" si="62"/>
        <v>355.2</v>
      </c>
    </row>
    <row r="1945" spans="1:8" s="8" customFormat="1" ht="21" customHeight="1" x14ac:dyDescent="0.25">
      <c r="A1945" s="96" t="s">
        <v>658</v>
      </c>
      <c r="B1945" s="41">
        <v>1127952</v>
      </c>
      <c r="C1945" s="107" t="s">
        <v>3097</v>
      </c>
      <c r="D1945" s="12" t="s">
        <v>1156</v>
      </c>
      <c r="E1945" s="62">
        <v>1</v>
      </c>
      <c r="F1945" s="103">
        <v>6720</v>
      </c>
      <c r="G1945" s="15">
        <f t="shared" si="63"/>
        <v>3360</v>
      </c>
      <c r="H1945" s="15">
        <f t="shared" si="62"/>
        <v>3360</v>
      </c>
    </row>
    <row r="1946" spans="1:8" s="8" customFormat="1" ht="19.5" customHeight="1" x14ac:dyDescent="0.25">
      <c r="A1946" s="96" t="s">
        <v>659</v>
      </c>
      <c r="B1946" s="41">
        <v>1127953</v>
      </c>
      <c r="C1946" s="107" t="s">
        <v>3097</v>
      </c>
      <c r="D1946" s="12" t="s">
        <v>1156</v>
      </c>
      <c r="E1946" s="62">
        <v>1</v>
      </c>
      <c r="F1946" s="103">
        <v>7040</v>
      </c>
      <c r="G1946" s="15">
        <f t="shared" si="63"/>
        <v>3520</v>
      </c>
      <c r="H1946" s="15">
        <f t="shared" si="62"/>
        <v>3520</v>
      </c>
    </row>
    <row r="1947" spans="1:8" s="8" customFormat="1" ht="15" customHeight="1" x14ac:dyDescent="0.25">
      <c r="A1947" s="96" t="s">
        <v>660</v>
      </c>
      <c r="B1947" s="45">
        <v>1126989</v>
      </c>
      <c r="C1947" s="153" t="s">
        <v>3116</v>
      </c>
      <c r="D1947" s="12" t="s">
        <v>1156</v>
      </c>
      <c r="E1947" s="121">
        <v>1</v>
      </c>
      <c r="F1947" s="122">
        <v>4325</v>
      </c>
      <c r="G1947" s="15">
        <f t="shared" si="63"/>
        <v>2162.5</v>
      </c>
      <c r="H1947" s="15">
        <f t="shared" si="62"/>
        <v>2162.5</v>
      </c>
    </row>
    <row r="1948" spans="1:8" s="8" customFormat="1" ht="25.5" customHeight="1" x14ac:dyDescent="0.25">
      <c r="A1948" s="96" t="s">
        <v>661</v>
      </c>
      <c r="B1948" s="41">
        <v>1126984</v>
      </c>
      <c r="C1948" s="107" t="s">
        <v>3115</v>
      </c>
      <c r="D1948" s="12" t="s">
        <v>1156</v>
      </c>
      <c r="E1948" s="62">
        <v>4</v>
      </c>
      <c r="F1948" s="103">
        <v>15800</v>
      </c>
      <c r="G1948" s="15">
        <f t="shared" si="63"/>
        <v>7900</v>
      </c>
      <c r="H1948" s="15">
        <f t="shared" si="62"/>
        <v>7900</v>
      </c>
    </row>
    <row r="1949" spans="1:8" s="8" customFormat="1" ht="16.5" customHeight="1" x14ac:dyDescent="0.25">
      <c r="A1949" s="96" t="s">
        <v>662</v>
      </c>
      <c r="B1949" s="41">
        <v>11261005</v>
      </c>
      <c r="C1949" s="107" t="s">
        <v>3114</v>
      </c>
      <c r="D1949" s="12" t="s">
        <v>1156</v>
      </c>
      <c r="E1949" s="62">
        <v>2</v>
      </c>
      <c r="F1949" s="103">
        <v>2143.1</v>
      </c>
      <c r="G1949" s="15">
        <f t="shared" si="63"/>
        <v>1071.55</v>
      </c>
      <c r="H1949" s="15">
        <f t="shared" si="62"/>
        <v>1071.55</v>
      </c>
    </row>
    <row r="1950" spans="1:8" s="8" customFormat="1" ht="20.25" customHeight="1" x14ac:dyDescent="0.25">
      <c r="A1950" s="96" t="s">
        <v>663</v>
      </c>
      <c r="B1950" s="41">
        <v>11261006</v>
      </c>
      <c r="C1950" s="107" t="s">
        <v>3113</v>
      </c>
      <c r="D1950" s="12" t="s">
        <v>1156</v>
      </c>
      <c r="E1950" s="62">
        <v>4</v>
      </c>
      <c r="F1950" s="103">
        <v>5352</v>
      </c>
      <c r="G1950" s="15">
        <f t="shared" si="63"/>
        <v>2676</v>
      </c>
      <c r="H1950" s="15">
        <f t="shared" si="62"/>
        <v>2676</v>
      </c>
    </row>
    <row r="1951" spans="1:8" s="8" customFormat="1" ht="13.5" customHeight="1" x14ac:dyDescent="0.25">
      <c r="A1951" s="96" t="s">
        <v>664</v>
      </c>
      <c r="B1951" s="41">
        <v>11261007</v>
      </c>
      <c r="C1951" s="107" t="s">
        <v>3112</v>
      </c>
      <c r="D1951" s="12" t="s">
        <v>1156</v>
      </c>
      <c r="E1951" s="62">
        <v>5</v>
      </c>
      <c r="F1951" s="103">
        <v>7420</v>
      </c>
      <c r="G1951" s="15">
        <f t="shared" si="63"/>
        <v>3710</v>
      </c>
      <c r="H1951" s="15">
        <f t="shared" si="62"/>
        <v>3710</v>
      </c>
    </row>
    <row r="1952" spans="1:8" s="8" customFormat="1" ht="15.75" customHeight="1" x14ac:dyDescent="0.25">
      <c r="A1952" s="96" t="s">
        <v>665</v>
      </c>
      <c r="B1952" s="41">
        <v>11261008</v>
      </c>
      <c r="C1952" s="107" t="s">
        <v>3111</v>
      </c>
      <c r="D1952" s="12" t="s">
        <v>1156</v>
      </c>
      <c r="E1952" s="62">
        <v>2</v>
      </c>
      <c r="F1952" s="103">
        <v>3238</v>
      </c>
      <c r="G1952" s="15">
        <f t="shared" si="63"/>
        <v>1619</v>
      </c>
      <c r="H1952" s="15">
        <f t="shared" si="62"/>
        <v>1619</v>
      </c>
    </row>
    <row r="1953" spans="1:8" s="8" customFormat="1" ht="16.5" customHeight="1" x14ac:dyDescent="0.25">
      <c r="A1953" s="96" t="s">
        <v>666</v>
      </c>
      <c r="B1953" s="41">
        <v>11261003</v>
      </c>
      <c r="C1953" s="107" t="s">
        <v>2839</v>
      </c>
      <c r="D1953" s="12" t="s">
        <v>1156</v>
      </c>
      <c r="E1953" s="62">
        <v>13</v>
      </c>
      <c r="F1953" s="103">
        <v>30875</v>
      </c>
      <c r="G1953" s="15">
        <f t="shared" si="63"/>
        <v>15437.5</v>
      </c>
      <c r="H1953" s="15">
        <f t="shared" si="62"/>
        <v>15437.5</v>
      </c>
    </row>
    <row r="1954" spans="1:8" s="8" customFormat="1" ht="14.25" customHeight="1" x14ac:dyDescent="0.25">
      <c r="A1954" s="96" t="s">
        <v>667</v>
      </c>
      <c r="B1954" s="41">
        <v>1126983</v>
      </c>
      <c r="C1954" s="107" t="s">
        <v>3110</v>
      </c>
      <c r="D1954" s="12" t="s">
        <v>1156</v>
      </c>
      <c r="E1954" s="62">
        <v>2</v>
      </c>
      <c r="F1954" s="103">
        <v>3980</v>
      </c>
      <c r="G1954" s="15">
        <f t="shared" si="63"/>
        <v>1990</v>
      </c>
      <c r="H1954" s="15">
        <f t="shared" si="62"/>
        <v>1990</v>
      </c>
    </row>
    <row r="1955" spans="1:8" s="8" customFormat="1" ht="14.25" customHeight="1" x14ac:dyDescent="0.25">
      <c r="A1955" s="96" t="s">
        <v>668</v>
      </c>
      <c r="B1955" s="41">
        <v>11261004</v>
      </c>
      <c r="C1955" s="107" t="s">
        <v>3109</v>
      </c>
      <c r="D1955" s="12" t="s">
        <v>1061</v>
      </c>
      <c r="E1955" s="62">
        <v>13</v>
      </c>
      <c r="F1955" s="103">
        <v>22906</v>
      </c>
      <c r="G1955" s="15">
        <f t="shared" si="63"/>
        <v>11453</v>
      </c>
      <c r="H1955" s="15">
        <f t="shared" si="62"/>
        <v>11453</v>
      </c>
    </row>
    <row r="1956" spans="1:8" s="8" customFormat="1" ht="13.5" customHeight="1" x14ac:dyDescent="0.25">
      <c r="A1956" s="96" t="s">
        <v>669</v>
      </c>
      <c r="B1956" s="41">
        <v>1127985</v>
      </c>
      <c r="C1956" s="107" t="s">
        <v>2840</v>
      </c>
      <c r="D1956" s="12" t="s">
        <v>1156</v>
      </c>
      <c r="E1956" s="62">
        <v>5</v>
      </c>
      <c r="F1956" s="103">
        <v>4825</v>
      </c>
      <c r="G1956" s="15">
        <f t="shared" si="63"/>
        <v>2412.5</v>
      </c>
      <c r="H1956" s="15">
        <f t="shared" si="62"/>
        <v>2412.5</v>
      </c>
    </row>
    <row r="1957" spans="1:8" s="8" customFormat="1" ht="16.5" customHeight="1" x14ac:dyDescent="0.25">
      <c r="A1957" s="96" t="s">
        <v>670</v>
      </c>
      <c r="B1957" s="41">
        <v>1126990</v>
      </c>
      <c r="C1957" s="107" t="s">
        <v>3087</v>
      </c>
      <c r="D1957" s="12" t="s">
        <v>1061</v>
      </c>
      <c r="E1957" s="112">
        <v>1</v>
      </c>
      <c r="F1957" s="100">
        <v>2890</v>
      </c>
      <c r="G1957" s="15">
        <f t="shared" si="63"/>
        <v>1445</v>
      </c>
      <c r="H1957" s="15">
        <f t="shared" si="62"/>
        <v>1445</v>
      </c>
    </row>
    <row r="1958" spans="1:8" s="8" customFormat="1" ht="27.75" customHeight="1" x14ac:dyDescent="0.25">
      <c r="A1958" s="96" t="s">
        <v>671</v>
      </c>
      <c r="B1958" s="55">
        <v>1127168</v>
      </c>
      <c r="C1958" s="81" t="s">
        <v>2841</v>
      </c>
      <c r="D1958" s="95" t="s">
        <v>1156</v>
      </c>
      <c r="E1958" s="119">
        <v>1</v>
      </c>
      <c r="F1958" s="120">
        <v>291</v>
      </c>
      <c r="G1958" s="15">
        <f t="shared" si="63"/>
        <v>145.5</v>
      </c>
      <c r="H1958" s="15">
        <f t="shared" si="62"/>
        <v>145.5</v>
      </c>
    </row>
    <row r="1959" spans="1:8" s="8" customFormat="1" ht="31.5" customHeight="1" x14ac:dyDescent="0.25">
      <c r="A1959" s="96" t="s">
        <v>672</v>
      </c>
      <c r="B1959" s="141">
        <v>1127170</v>
      </c>
      <c r="C1959" s="142" t="s">
        <v>3106</v>
      </c>
      <c r="D1959" s="95" t="s">
        <v>1156</v>
      </c>
      <c r="E1959" s="143">
        <v>1</v>
      </c>
      <c r="F1959" s="144">
        <v>5999</v>
      </c>
      <c r="G1959" s="15">
        <f t="shared" si="63"/>
        <v>2999.5</v>
      </c>
      <c r="H1959" s="15">
        <f t="shared" ref="H1959:H2010" si="64">F1959-G1959</f>
        <v>2999.5</v>
      </c>
    </row>
    <row r="1960" spans="1:8" s="8" customFormat="1" ht="13.5" customHeight="1" x14ac:dyDescent="0.25">
      <c r="A1960" s="96" t="s">
        <v>673</v>
      </c>
      <c r="B1960" s="55">
        <v>1127162</v>
      </c>
      <c r="C1960" s="81" t="s">
        <v>2842</v>
      </c>
      <c r="D1960" s="95" t="s">
        <v>1156</v>
      </c>
      <c r="E1960" s="143">
        <v>1</v>
      </c>
      <c r="F1960" s="144">
        <v>5995</v>
      </c>
      <c r="G1960" s="15">
        <f t="shared" si="63"/>
        <v>2997.5</v>
      </c>
      <c r="H1960" s="15">
        <f t="shared" si="64"/>
        <v>2997.5</v>
      </c>
    </row>
    <row r="1961" spans="1:8" s="8" customFormat="1" ht="13.5" customHeight="1" x14ac:dyDescent="0.25">
      <c r="A1961" s="96" t="s">
        <v>674</v>
      </c>
      <c r="B1961" s="55">
        <v>1127160</v>
      </c>
      <c r="C1961" s="81" t="s">
        <v>3108</v>
      </c>
      <c r="D1961" s="95" t="s">
        <v>1156</v>
      </c>
      <c r="E1961" s="143">
        <v>1</v>
      </c>
      <c r="F1961" s="144">
        <v>4042</v>
      </c>
      <c r="G1961" s="15">
        <f t="shared" si="63"/>
        <v>2021</v>
      </c>
      <c r="H1961" s="15">
        <f t="shared" si="64"/>
        <v>2021</v>
      </c>
    </row>
    <row r="1962" spans="1:8" s="8" customFormat="1" ht="13.5" customHeight="1" x14ac:dyDescent="0.25">
      <c r="A1962" s="96" t="s">
        <v>675</v>
      </c>
      <c r="B1962" s="55">
        <v>1127166</v>
      </c>
      <c r="C1962" s="81" t="s">
        <v>2838</v>
      </c>
      <c r="D1962" s="95" t="s">
        <v>1156</v>
      </c>
      <c r="E1962" s="143">
        <v>1</v>
      </c>
      <c r="F1962" s="144">
        <v>291</v>
      </c>
      <c r="G1962" s="15">
        <f t="shared" si="63"/>
        <v>145.5</v>
      </c>
      <c r="H1962" s="15">
        <f t="shared" si="64"/>
        <v>145.5</v>
      </c>
    </row>
    <row r="1963" spans="1:8" s="8" customFormat="1" ht="15" customHeight="1" x14ac:dyDescent="0.25">
      <c r="A1963" s="96" t="s">
        <v>676</v>
      </c>
      <c r="B1963" s="55">
        <v>1127167</v>
      </c>
      <c r="C1963" s="81" t="s">
        <v>2838</v>
      </c>
      <c r="D1963" s="95" t="s">
        <v>1156</v>
      </c>
      <c r="E1963" s="119">
        <v>1</v>
      </c>
      <c r="F1963" s="120">
        <v>291</v>
      </c>
      <c r="G1963" s="15">
        <f t="shared" si="63"/>
        <v>145.5</v>
      </c>
      <c r="H1963" s="15">
        <f t="shared" si="64"/>
        <v>145.5</v>
      </c>
    </row>
    <row r="1964" spans="1:8" s="8" customFormat="1" ht="15" customHeight="1" x14ac:dyDescent="0.25">
      <c r="A1964" s="96" t="s">
        <v>677</v>
      </c>
      <c r="B1964" s="55">
        <v>1128087</v>
      </c>
      <c r="C1964" s="48" t="s">
        <v>2843</v>
      </c>
      <c r="D1964" s="95" t="s">
        <v>1156</v>
      </c>
      <c r="E1964" s="143">
        <v>10</v>
      </c>
      <c r="F1964" s="144">
        <v>440</v>
      </c>
      <c r="G1964" s="15">
        <f t="shared" si="63"/>
        <v>220</v>
      </c>
      <c r="H1964" s="15">
        <f t="shared" si="64"/>
        <v>220</v>
      </c>
    </row>
    <row r="1965" spans="1:8" s="8" customFormat="1" ht="17.25" customHeight="1" x14ac:dyDescent="0.25">
      <c r="A1965" s="96" t="s">
        <v>678</v>
      </c>
      <c r="B1965" s="41">
        <v>1128076</v>
      </c>
      <c r="C1965" s="123" t="s">
        <v>3089</v>
      </c>
      <c r="D1965" s="12" t="s">
        <v>1156</v>
      </c>
      <c r="E1965" s="112">
        <v>10</v>
      </c>
      <c r="F1965" s="100">
        <v>340</v>
      </c>
      <c r="G1965" s="15">
        <f t="shared" si="63"/>
        <v>170</v>
      </c>
      <c r="H1965" s="15">
        <f t="shared" si="64"/>
        <v>170</v>
      </c>
    </row>
    <row r="1966" spans="1:8" s="8" customFormat="1" ht="15" customHeight="1" x14ac:dyDescent="0.25">
      <c r="A1966" s="96" t="s">
        <v>679</v>
      </c>
      <c r="B1966" s="41">
        <v>1128078</v>
      </c>
      <c r="C1966" s="123" t="s">
        <v>2197</v>
      </c>
      <c r="D1966" s="12" t="s">
        <v>1156</v>
      </c>
      <c r="E1966" s="112">
        <v>10</v>
      </c>
      <c r="F1966" s="100">
        <v>300</v>
      </c>
      <c r="G1966" s="15">
        <f t="shared" si="63"/>
        <v>150</v>
      </c>
      <c r="H1966" s="15">
        <f t="shared" si="64"/>
        <v>150</v>
      </c>
    </row>
    <row r="1967" spans="1:8" s="8" customFormat="1" ht="15.75" customHeight="1" x14ac:dyDescent="0.25">
      <c r="A1967" s="96" t="s">
        <v>680</v>
      </c>
      <c r="B1967" s="41">
        <v>1128083</v>
      </c>
      <c r="C1967" s="123" t="s">
        <v>2816</v>
      </c>
      <c r="D1967" s="12" t="s">
        <v>1156</v>
      </c>
      <c r="E1967" s="112">
        <v>16</v>
      </c>
      <c r="F1967" s="100">
        <v>2032</v>
      </c>
      <c r="G1967" s="15">
        <f t="shared" si="63"/>
        <v>1016</v>
      </c>
      <c r="H1967" s="15">
        <f t="shared" si="64"/>
        <v>1016</v>
      </c>
    </row>
    <row r="1968" spans="1:8" s="8" customFormat="1" ht="14.25" customHeight="1" x14ac:dyDescent="0.25">
      <c r="A1968" s="96" t="s">
        <v>681</v>
      </c>
      <c r="B1968" s="41">
        <v>1128089</v>
      </c>
      <c r="C1968" s="123" t="s">
        <v>2195</v>
      </c>
      <c r="D1968" s="12" t="s">
        <v>1156</v>
      </c>
      <c r="E1968" s="112">
        <v>15</v>
      </c>
      <c r="F1968" s="100">
        <v>840</v>
      </c>
      <c r="G1968" s="15">
        <f t="shared" si="63"/>
        <v>420</v>
      </c>
      <c r="H1968" s="15">
        <f t="shared" si="64"/>
        <v>420</v>
      </c>
    </row>
    <row r="1969" spans="1:8" s="8" customFormat="1" ht="13.5" customHeight="1" x14ac:dyDescent="0.25">
      <c r="A1969" s="96" t="s">
        <v>682</v>
      </c>
      <c r="B1969" s="41">
        <v>1128072</v>
      </c>
      <c r="C1969" s="123" t="s">
        <v>3090</v>
      </c>
      <c r="D1969" s="12" t="s">
        <v>1156</v>
      </c>
      <c r="E1969" s="112">
        <v>15</v>
      </c>
      <c r="F1969" s="100">
        <v>765.75</v>
      </c>
      <c r="G1969" s="15">
        <f t="shared" si="63"/>
        <v>382.875</v>
      </c>
      <c r="H1969" s="15">
        <f t="shared" si="64"/>
        <v>382.875</v>
      </c>
    </row>
    <row r="1970" spans="1:8" s="8" customFormat="1" ht="20.25" customHeight="1" x14ac:dyDescent="0.25">
      <c r="A1970" s="96" t="s">
        <v>683</v>
      </c>
      <c r="B1970" s="41">
        <v>1128071</v>
      </c>
      <c r="C1970" s="123" t="s">
        <v>3107</v>
      </c>
      <c r="D1970" s="12" t="s">
        <v>1156</v>
      </c>
      <c r="E1970" s="112">
        <v>21</v>
      </c>
      <c r="F1970" s="100">
        <v>1260</v>
      </c>
      <c r="G1970" s="15">
        <f t="shared" si="63"/>
        <v>630</v>
      </c>
      <c r="H1970" s="15">
        <f t="shared" si="64"/>
        <v>630</v>
      </c>
    </row>
    <row r="1971" spans="1:8" s="8" customFormat="1" ht="21.75" customHeight="1" x14ac:dyDescent="0.25">
      <c r="A1971" s="96" t="s">
        <v>684</v>
      </c>
      <c r="B1971" s="55">
        <v>1127155</v>
      </c>
      <c r="C1971" s="81" t="s">
        <v>2844</v>
      </c>
      <c r="D1971" s="12" t="s">
        <v>1156</v>
      </c>
      <c r="E1971" s="112">
        <v>1</v>
      </c>
      <c r="F1971" s="100">
        <v>7999</v>
      </c>
      <c r="G1971" s="15">
        <f t="shared" si="63"/>
        <v>3999.5</v>
      </c>
      <c r="H1971" s="15">
        <f t="shared" si="64"/>
        <v>3999.5</v>
      </c>
    </row>
    <row r="1972" spans="1:8" s="8" customFormat="1" ht="21" customHeight="1" x14ac:dyDescent="0.25">
      <c r="A1972" s="96" t="s">
        <v>685</v>
      </c>
      <c r="B1972" s="55">
        <v>1127156</v>
      </c>
      <c r="C1972" s="81" t="s">
        <v>2844</v>
      </c>
      <c r="D1972" s="12" t="s">
        <v>1156</v>
      </c>
      <c r="E1972" s="112">
        <v>1</v>
      </c>
      <c r="F1972" s="100">
        <v>7999</v>
      </c>
      <c r="G1972" s="15">
        <f t="shared" si="63"/>
        <v>3999.5</v>
      </c>
      <c r="H1972" s="15">
        <f t="shared" si="64"/>
        <v>3999.5</v>
      </c>
    </row>
    <row r="1973" spans="1:8" s="8" customFormat="1" ht="42" customHeight="1" x14ac:dyDescent="0.25">
      <c r="A1973" s="96" t="s">
        <v>686</v>
      </c>
      <c r="B1973" s="55">
        <v>1127169</v>
      </c>
      <c r="C1973" s="81" t="s">
        <v>3106</v>
      </c>
      <c r="D1973" s="12" t="s">
        <v>1156</v>
      </c>
      <c r="E1973" s="112">
        <v>1</v>
      </c>
      <c r="F1973" s="100">
        <v>7999</v>
      </c>
      <c r="G1973" s="15">
        <f t="shared" si="63"/>
        <v>3999.5</v>
      </c>
      <c r="H1973" s="15">
        <f t="shared" si="64"/>
        <v>3999.5</v>
      </c>
    </row>
    <row r="1974" spans="1:8" s="8" customFormat="1" ht="18.75" customHeight="1" x14ac:dyDescent="0.25">
      <c r="A1974" s="96" t="s">
        <v>687</v>
      </c>
      <c r="B1974" s="41">
        <v>1126987</v>
      </c>
      <c r="C1974" s="107" t="s">
        <v>2430</v>
      </c>
      <c r="D1974" s="12" t="s">
        <v>1156</v>
      </c>
      <c r="E1974" s="112">
        <v>3</v>
      </c>
      <c r="F1974" s="100">
        <v>8650</v>
      </c>
      <c r="G1974" s="15">
        <f t="shared" si="63"/>
        <v>4325</v>
      </c>
      <c r="H1974" s="15">
        <f t="shared" si="64"/>
        <v>4325</v>
      </c>
    </row>
    <row r="1975" spans="1:8" s="8" customFormat="1" ht="15" customHeight="1" x14ac:dyDescent="0.25">
      <c r="A1975" s="96" t="s">
        <v>688</v>
      </c>
      <c r="B1975" s="41">
        <v>1126997</v>
      </c>
      <c r="C1975" s="107" t="s">
        <v>2096</v>
      </c>
      <c r="D1975" s="12" t="s">
        <v>1156</v>
      </c>
      <c r="E1975" s="112">
        <v>7</v>
      </c>
      <c r="F1975" s="100">
        <v>3100</v>
      </c>
      <c r="G1975" s="15">
        <f t="shared" si="63"/>
        <v>1550</v>
      </c>
      <c r="H1975" s="15">
        <f t="shared" si="64"/>
        <v>1550</v>
      </c>
    </row>
    <row r="1976" spans="1:8" s="8" customFormat="1" ht="18" customHeight="1" x14ac:dyDescent="0.25">
      <c r="A1976" s="96" t="s">
        <v>689</v>
      </c>
      <c r="B1976" s="41">
        <v>1126997</v>
      </c>
      <c r="C1976" s="107" t="s">
        <v>2179</v>
      </c>
      <c r="D1976" s="12" t="s">
        <v>1156</v>
      </c>
      <c r="E1976" s="112">
        <v>4</v>
      </c>
      <c r="F1976" s="100">
        <v>1500</v>
      </c>
      <c r="G1976" s="15">
        <f t="shared" si="63"/>
        <v>750</v>
      </c>
      <c r="H1976" s="15">
        <f t="shared" si="64"/>
        <v>750</v>
      </c>
    </row>
    <row r="1977" spans="1:8" s="8" customFormat="1" ht="15.75" customHeight="1" x14ac:dyDescent="0.25">
      <c r="A1977" s="96" t="s">
        <v>690</v>
      </c>
      <c r="B1977" s="41">
        <v>1126991</v>
      </c>
      <c r="C1977" s="107" t="s">
        <v>2845</v>
      </c>
      <c r="D1977" s="12" t="s">
        <v>1156</v>
      </c>
      <c r="E1977" s="112">
        <v>6</v>
      </c>
      <c r="F1977" s="100">
        <v>4690</v>
      </c>
      <c r="G1977" s="15">
        <f t="shared" si="63"/>
        <v>2345</v>
      </c>
      <c r="H1977" s="15">
        <f t="shared" si="64"/>
        <v>2345</v>
      </c>
    </row>
    <row r="1978" spans="1:8" s="8" customFormat="1" ht="14.25" customHeight="1" x14ac:dyDescent="0.25">
      <c r="A1978" s="96" t="s">
        <v>691</v>
      </c>
      <c r="B1978" s="41">
        <v>1126991</v>
      </c>
      <c r="C1978" s="107" t="s">
        <v>2846</v>
      </c>
      <c r="D1978" s="12" t="s">
        <v>1156</v>
      </c>
      <c r="E1978" s="112">
        <v>1</v>
      </c>
      <c r="F1978" s="100">
        <v>615</v>
      </c>
      <c r="G1978" s="15">
        <f t="shared" si="63"/>
        <v>307.5</v>
      </c>
      <c r="H1978" s="15">
        <f t="shared" si="64"/>
        <v>307.5</v>
      </c>
    </row>
    <row r="1979" spans="1:8" s="8" customFormat="1" ht="15" customHeight="1" x14ac:dyDescent="0.25">
      <c r="A1979" s="96" t="s">
        <v>692</v>
      </c>
      <c r="B1979" s="45">
        <v>1126984</v>
      </c>
      <c r="C1979" s="153" t="s">
        <v>2847</v>
      </c>
      <c r="D1979" s="12" t="s">
        <v>1156</v>
      </c>
      <c r="E1979" s="112">
        <v>2</v>
      </c>
      <c r="F1979" s="100">
        <v>8900</v>
      </c>
      <c r="G1979" s="15">
        <f t="shared" si="63"/>
        <v>4450</v>
      </c>
      <c r="H1979" s="15">
        <f t="shared" si="64"/>
        <v>4450</v>
      </c>
    </row>
    <row r="1980" spans="1:8" s="8" customFormat="1" ht="15.75" customHeight="1" x14ac:dyDescent="0.25">
      <c r="A1980" s="96" t="s">
        <v>693</v>
      </c>
      <c r="B1980" s="45">
        <v>1126984</v>
      </c>
      <c r="C1980" s="153" t="s">
        <v>2847</v>
      </c>
      <c r="D1980" s="12" t="s">
        <v>1156</v>
      </c>
      <c r="E1980" s="115">
        <v>1</v>
      </c>
      <c r="F1980" s="116">
        <v>4950</v>
      </c>
      <c r="G1980" s="15">
        <f t="shared" si="63"/>
        <v>2475</v>
      </c>
      <c r="H1980" s="15">
        <f t="shared" si="64"/>
        <v>2475</v>
      </c>
    </row>
    <row r="1981" spans="1:8" s="8" customFormat="1" ht="16.5" customHeight="1" x14ac:dyDescent="0.25">
      <c r="A1981" s="96" t="s">
        <v>694</v>
      </c>
      <c r="B1981" s="41">
        <v>1127161</v>
      </c>
      <c r="C1981" s="107" t="s">
        <v>2842</v>
      </c>
      <c r="D1981" s="12" t="s">
        <v>1156</v>
      </c>
      <c r="E1981" s="44">
        <v>1</v>
      </c>
      <c r="F1981" s="44">
        <v>5995</v>
      </c>
      <c r="G1981" s="15">
        <f t="shared" si="63"/>
        <v>2997.5</v>
      </c>
      <c r="H1981" s="15">
        <f t="shared" si="64"/>
        <v>2997.5</v>
      </c>
    </row>
    <row r="1982" spans="1:8" s="8" customFormat="1" ht="16.5" customHeight="1" x14ac:dyDescent="0.25">
      <c r="A1982" s="96" t="s">
        <v>695</v>
      </c>
      <c r="B1982" s="42">
        <v>1128083</v>
      </c>
      <c r="C1982" s="274" t="s">
        <v>2816</v>
      </c>
      <c r="D1982" s="12" t="s">
        <v>1156</v>
      </c>
      <c r="E1982" s="112">
        <v>10</v>
      </c>
      <c r="F1982" s="100">
        <v>1270</v>
      </c>
      <c r="G1982" s="15">
        <f t="shared" si="63"/>
        <v>635</v>
      </c>
      <c r="H1982" s="15">
        <f t="shared" si="64"/>
        <v>635</v>
      </c>
    </row>
    <row r="1983" spans="1:8" s="8" customFormat="1" ht="15" customHeight="1" x14ac:dyDescent="0.25">
      <c r="A1983" s="96" t="s">
        <v>696</v>
      </c>
      <c r="B1983" s="41">
        <v>1128087</v>
      </c>
      <c r="C1983" s="123" t="s">
        <v>2843</v>
      </c>
      <c r="D1983" s="12" t="s">
        <v>1156</v>
      </c>
      <c r="E1983" s="112">
        <v>20</v>
      </c>
      <c r="F1983" s="100">
        <v>880</v>
      </c>
      <c r="G1983" s="15">
        <f t="shared" si="63"/>
        <v>440</v>
      </c>
      <c r="H1983" s="15">
        <f t="shared" si="64"/>
        <v>440</v>
      </c>
    </row>
    <row r="1984" spans="1:8" s="8" customFormat="1" ht="15.75" customHeight="1" x14ac:dyDescent="0.25">
      <c r="A1984" s="96" t="s">
        <v>697</v>
      </c>
      <c r="B1984" s="41">
        <v>1128089</v>
      </c>
      <c r="C1984" s="123" t="s">
        <v>2195</v>
      </c>
      <c r="D1984" s="12" t="s">
        <v>1156</v>
      </c>
      <c r="E1984" s="112">
        <v>5</v>
      </c>
      <c r="F1984" s="100">
        <v>280</v>
      </c>
      <c r="G1984" s="15">
        <f t="shared" ref="G1984:G2010" si="65">SUM(F1984/2)</f>
        <v>140</v>
      </c>
      <c r="H1984" s="15">
        <f t="shared" si="64"/>
        <v>140</v>
      </c>
    </row>
    <row r="1985" spans="1:8" s="8" customFormat="1" ht="15.75" customHeight="1" x14ac:dyDescent="0.25">
      <c r="A1985" s="96" t="s">
        <v>698</v>
      </c>
      <c r="B1985" s="41">
        <v>1128074</v>
      </c>
      <c r="C1985" s="123" t="s">
        <v>3077</v>
      </c>
      <c r="D1985" s="12" t="s">
        <v>1156</v>
      </c>
      <c r="E1985" s="112">
        <v>20</v>
      </c>
      <c r="F1985" s="100">
        <v>2000</v>
      </c>
      <c r="G1985" s="15">
        <f t="shared" si="65"/>
        <v>1000</v>
      </c>
      <c r="H1985" s="15">
        <f t="shared" si="64"/>
        <v>1000</v>
      </c>
    </row>
    <row r="1986" spans="1:8" s="8" customFormat="1" ht="23.25" customHeight="1" x14ac:dyDescent="0.25">
      <c r="A1986" s="96" t="s">
        <v>699</v>
      </c>
      <c r="B1986" s="41">
        <v>1128071</v>
      </c>
      <c r="C1986" s="123" t="s">
        <v>2196</v>
      </c>
      <c r="D1986" s="12" t="s">
        <v>1156</v>
      </c>
      <c r="E1986" s="112">
        <v>5</v>
      </c>
      <c r="F1986" s="100">
        <v>300</v>
      </c>
      <c r="G1986" s="15">
        <f t="shared" si="65"/>
        <v>150</v>
      </c>
      <c r="H1986" s="15">
        <f t="shared" si="64"/>
        <v>150</v>
      </c>
    </row>
    <row r="1987" spans="1:8" s="8" customFormat="1" ht="18" customHeight="1" x14ac:dyDescent="0.25">
      <c r="A1987" s="96" t="s">
        <v>700</v>
      </c>
      <c r="B1987" s="41">
        <v>1128072</v>
      </c>
      <c r="C1987" s="123" t="s">
        <v>2195</v>
      </c>
      <c r="D1987" s="12" t="s">
        <v>1156</v>
      </c>
      <c r="E1987" s="112">
        <v>5</v>
      </c>
      <c r="F1987" s="100">
        <v>225</v>
      </c>
      <c r="G1987" s="15">
        <f t="shared" si="65"/>
        <v>112.5</v>
      </c>
      <c r="H1987" s="15">
        <f t="shared" si="64"/>
        <v>112.5</v>
      </c>
    </row>
    <row r="1988" spans="1:8" s="8" customFormat="1" ht="13.5" customHeight="1" x14ac:dyDescent="0.25">
      <c r="A1988" s="96" t="s">
        <v>701</v>
      </c>
      <c r="B1988" s="41">
        <v>1128078</v>
      </c>
      <c r="C1988" s="123" t="s">
        <v>2197</v>
      </c>
      <c r="D1988" s="12" t="s">
        <v>1156</v>
      </c>
      <c r="E1988" s="62">
        <v>10</v>
      </c>
      <c r="F1988" s="103">
        <v>300</v>
      </c>
      <c r="G1988" s="15">
        <f t="shared" si="65"/>
        <v>150</v>
      </c>
      <c r="H1988" s="15">
        <f t="shared" si="64"/>
        <v>150</v>
      </c>
    </row>
    <row r="1989" spans="1:8" s="8" customFormat="1" ht="14.25" customHeight="1" x14ac:dyDescent="0.25">
      <c r="A1989" s="96" t="s">
        <v>702</v>
      </c>
      <c r="B1989" s="41">
        <v>1128075</v>
      </c>
      <c r="C1989" s="123" t="s">
        <v>2629</v>
      </c>
      <c r="D1989" s="12" t="s">
        <v>1156</v>
      </c>
      <c r="E1989" s="62">
        <v>20</v>
      </c>
      <c r="F1989" s="103">
        <v>580</v>
      </c>
      <c r="G1989" s="15">
        <f t="shared" si="65"/>
        <v>290</v>
      </c>
      <c r="H1989" s="15">
        <f t="shared" si="64"/>
        <v>290</v>
      </c>
    </row>
    <row r="1990" spans="1:8" s="8" customFormat="1" ht="16.5" customHeight="1" x14ac:dyDescent="0.25">
      <c r="A1990" s="96" t="s">
        <v>703</v>
      </c>
      <c r="B1990" s="41">
        <v>1127954</v>
      </c>
      <c r="C1990" s="107" t="s">
        <v>3105</v>
      </c>
      <c r="D1990" s="12" t="s">
        <v>1156</v>
      </c>
      <c r="E1990" s="62">
        <v>1</v>
      </c>
      <c r="F1990" s="103">
        <v>780</v>
      </c>
      <c r="G1990" s="15">
        <f t="shared" si="65"/>
        <v>390</v>
      </c>
      <c r="H1990" s="15">
        <f t="shared" si="64"/>
        <v>390</v>
      </c>
    </row>
    <row r="1991" spans="1:8" s="8" customFormat="1" ht="18.75" customHeight="1" x14ac:dyDescent="0.25">
      <c r="A1991" s="96" t="s">
        <v>704</v>
      </c>
      <c r="B1991" s="41">
        <v>112610112</v>
      </c>
      <c r="C1991" s="154" t="s">
        <v>2848</v>
      </c>
      <c r="D1991" s="12" t="s">
        <v>1156</v>
      </c>
      <c r="E1991" s="62">
        <v>1</v>
      </c>
      <c r="F1991" s="103">
        <v>5340</v>
      </c>
      <c r="G1991" s="15">
        <f t="shared" si="65"/>
        <v>2670</v>
      </c>
      <c r="H1991" s="15">
        <f t="shared" si="64"/>
        <v>2670</v>
      </c>
    </row>
    <row r="1992" spans="1:8" s="8" customFormat="1" ht="16.5" customHeight="1" x14ac:dyDescent="0.25">
      <c r="A1992" s="96" t="s">
        <v>705</v>
      </c>
      <c r="B1992" s="41">
        <v>112610097</v>
      </c>
      <c r="C1992" s="107" t="s">
        <v>2849</v>
      </c>
      <c r="D1992" s="12" t="s">
        <v>1156</v>
      </c>
      <c r="E1992" s="62">
        <v>1</v>
      </c>
      <c r="F1992" s="44">
        <v>4145</v>
      </c>
      <c r="G1992" s="15">
        <f t="shared" si="65"/>
        <v>2072.5</v>
      </c>
      <c r="H1992" s="15">
        <f t="shared" si="64"/>
        <v>2072.5</v>
      </c>
    </row>
    <row r="1993" spans="1:8" s="8" customFormat="1" ht="17.25" customHeight="1" x14ac:dyDescent="0.25">
      <c r="A1993" s="96" t="s">
        <v>706</v>
      </c>
      <c r="B1993" s="41">
        <v>112610098</v>
      </c>
      <c r="C1993" s="107" t="s">
        <v>3104</v>
      </c>
      <c r="D1993" s="12" t="s">
        <v>1156</v>
      </c>
      <c r="E1993" s="62">
        <v>1</v>
      </c>
      <c r="F1993" s="44">
        <v>4145</v>
      </c>
      <c r="G1993" s="15">
        <f t="shared" si="65"/>
        <v>2072.5</v>
      </c>
      <c r="H1993" s="15">
        <f t="shared" si="64"/>
        <v>2072.5</v>
      </c>
    </row>
    <row r="1994" spans="1:8" s="8" customFormat="1" ht="19.5" customHeight="1" x14ac:dyDescent="0.25">
      <c r="A1994" s="96" t="s">
        <v>707</v>
      </c>
      <c r="B1994" s="41">
        <v>112610133</v>
      </c>
      <c r="C1994" s="107" t="s">
        <v>2850</v>
      </c>
      <c r="D1994" s="12" t="s">
        <v>1156</v>
      </c>
      <c r="E1994" s="62">
        <v>1</v>
      </c>
      <c r="F1994" s="62">
        <v>5699</v>
      </c>
      <c r="G1994" s="15">
        <f t="shared" si="65"/>
        <v>2849.5</v>
      </c>
      <c r="H1994" s="15">
        <f t="shared" si="64"/>
        <v>2849.5</v>
      </c>
    </row>
    <row r="1995" spans="1:8" s="8" customFormat="1" ht="31.15" customHeight="1" x14ac:dyDescent="0.25">
      <c r="A1995" s="96" t="s">
        <v>708</v>
      </c>
      <c r="B1995" s="41">
        <v>112710016</v>
      </c>
      <c r="C1995" s="107" t="s">
        <v>2851</v>
      </c>
      <c r="D1995" s="12" t="s">
        <v>1156</v>
      </c>
      <c r="E1995" s="62">
        <v>1</v>
      </c>
      <c r="F1995" s="44">
        <v>9712</v>
      </c>
      <c r="G1995" s="15">
        <f t="shared" si="65"/>
        <v>4856</v>
      </c>
      <c r="H1995" s="15">
        <f t="shared" si="64"/>
        <v>4856</v>
      </c>
    </row>
    <row r="1996" spans="1:8" s="8" customFormat="1" ht="15" customHeight="1" x14ac:dyDescent="0.25">
      <c r="A1996" s="96" t="s">
        <v>709</v>
      </c>
      <c r="B1996" s="41">
        <v>112710017</v>
      </c>
      <c r="C1996" s="107" t="s">
        <v>2852</v>
      </c>
      <c r="D1996" s="12" t="s">
        <v>1156</v>
      </c>
      <c r="E1996" s="115">
        <v>1</v>
      </c>
      <c r="F1996" s="60">
        <v>8229</v>
      </c>
      <c r="G1996" s="15">
        <f t="shared" si="65"/>
        <v>4114.5</v>
      </c>
      <c r="H1996" s="15">
        <f t="shared" si="64"/>
        <v>4114.5</v>
      </c>
    </row>
    <row r="1997" spans="1:8" s="8" customFormat="1" ht="29.25" customHeight="1" x14ac:dyDescent="0.25">
      <c r="A1997" s="96" t="s">
        <v>710</v>
      </c>
      <c r="B1997" s="41">
        <v>112610080</v>
      </c>
      <c r="C1997" s="107" t="s">
        <v>2853</v>
      </c>
      <c r="D1997" s="12" t="s">
        <v>1061</v>
      </c>
      <c r="E1997" s="62">
        <v>1</v>
      </c>
      <c r="F1997" s="103">
        <v>9545</v>
      </c>
      <c r="G1997" s="15">
        <f t="shared" si="65"/>
        <v>4772.5</v>
      </c>
      <c r="H1997" s="15">
        <f t="shared" si="64"/>
        <v>4772.5</v>
      </c>
    </row>
    <row r="1998" spans="1:8" s="8" customFormat="1" ht="28.5" customHeight="1" x14ac:dyDescent="0.25">
      <c r="A1998" s="96" t="s">
        <v>1082</v>
      </c>
      <c r="B1998" s="41">
        <v>112610087</v>
      </c>
      <c r="C1998" s="107" t="s">
        <v>2854</v>
      </c>
      <c r="D1998" s="12" t="s">
        <v>1156</v>
      </c>
      <c r="E1998" s="121">
        <v>1</v>
      </c>
      <c r="F1998" s="50">
        <v>4000</v>
      </c>
      <c r="G1998" s="15">
        <f t="shared" si="65"/>
        <v>2000</v>
      </c>
      <c r="H1998" s="15">
        <f t="shared" si="64"/>
        <v>2000</v>
      </c>
    </row>
    <row r="1999" spans="1:8" s="8" customFormat="1" ht="17.25" customHeight="1" x14ac:dyDescent="0.25">
      <c r="A1999" s="96" t="s">
        <v>1083</v>
      </c>
      <c r="B1999" s="41">
        <v>1124983</v>
      </c>
      <c r="C1999" s="107" t="s">
        <v>3103</v>
      </c>
      <c r="D1999" s="12" t="s">
        <v>1156</v>
      </c>
      <c r="E1999" s="62">
        <v>1</v>
      </c>
      <c r="F1999" s="103">
        <v>4000</v>
      </c>
      <c r="G1999" s="15">
        <f t="shared" si="65"/>
        <v>2000</v>
      </c>
      <c r="H1999" s="15">
        <f t="shared" si="64"/>
        <v>2000</v>
      </c>
    </row>
    <row r="2000" spans="1:8" s="8" customFormat="1" ht="15" customHeight="1" x14ac:dyDescent="0.25">
      <c r="A2000" s="96" t="s">
        <v>1084</v>
      </c>
      <c r="B2000" s="41">
        <v>112610092</v>
      </c>
      <c r="C2000" s="107" t="s">
        <v>2855</v>
      </c>
      <c r="D2000" s="12" t="s">
        <v>1156</v>
      </c>
      <c r="E2000" s="62">
        <v>11</v>
      </c>
      <c r="F2000" s="44">
        <v>24827</v>
      </c>
      <c r="G2000" s="15">
        <f t="shared" si="65"/>
        <v>12413.5</v>
      </c>
      <c r="H2000" s="15">
        <f t="shared" si="64"/>
        <v>12413.5</v>
      </c>
    </row>
    <row r="2001" spans="1:8" s="8" customFormat="1" ht="20.25" customHeight="1" x14ac:dyDescent="0.25">
      <c r="A2001" s="96" t="s">
        <v>1085</v>
      </c>
      <c r="B2001" s="42">
        <v>112610105</v>
      </c>
      <c r="C2001" s="104" t="s">
        <v>3102</v>
      </c>
      <c r="D2001" s="12" t="s">
        <v>1156</v>
      </c>
      <c r="E2001" s="112">
        <v>2</v>
      </c>
      <c r="F2001" s="57">
        <v>2380</v>
      </c>
      <c r="G2001" s="15">
        <f t="shared" si="65"/>
        <v>1190</v>
      </c>
      <c r="H2001" s="15">
        <f t="shared" si="64"/>
        <v>1190</v>
      </c>
    </row>
    <row r="2002" spans="1:8" s="8" customFormat="1" ht="15.75" customHeight="1" x14ac:dyDescent="0.25">
      <c r="A2002" s="96" t="s">
        <v>1086</v>
      </c>
      <c r="B2002" s="42">
        <v>112610106</v>
      </c>
      <c r="C2002" s="104" t="s">
        <v>2856</v>
      </c>
      <c r="D2002" s="12" t="s">
        <v>1156</v>
      </c>
      <c r="E2002" s="112">
        <v>1</v>
      </c>
      <c r="F2002" s="57">
        <v>5230</v>
      </c>
      <c r="G2002" s="15">
        <f t="shared" si="65"/>
        <v>2615</v>
      </c>
      <c r="H2002" s="15">
        <f t="shared" si="64"/>
        <v>2615</v>
      </c>
    </row>
    <row r="2003" spans="1:8" s="8" customFormat="1" ht="14.25" customHeight="1" x14ac:dyDescent="0.25">
      <c r="A2003" s="96" t="s">
        <v>1087</v>
      </c>
      <c r="B2003" s="42">
        <v>112610108</v>
      </c>
      <c r="C2003" s="104" t="s">
        <v>3101</v>
      </c>
      <c r="D2003" s="12" t="s">
        <v>1156</v>
      </c>
      <c r="E2003" s="112">
        <v>2</v>
      </c>
      <c r="F2003" s="57">
        <v>6840</v>
      </c>
      <c r="G2003" s="15">
        <f t="shared" si="65"/>
        <v>3420</v>
      </c>
      <c r="H2003" s="15">
        <f t="shared" si="64"/>
        <v>3420</v>
      </c>
    </row>
    <row r="2004" spans="1:8" s="8" customFormat="1" ht="14.25" customHeight="1" x14ac:dyDescent="0.25">
      <c r="A2004" s="96" t="s">
        <v>1088</v>
      </c>
      <c r="B2004" s="42">
        <v>112610109</v>
      </c>
      <c r="C2004" s="104" t="s">
        <v>3100</v>
      </c>
      <c r="D2004" s="12" t="s">
        <v>1156</v>
      </c>
      <c r="E2004" s="112">
        <v>2</v>
      </c>
      <c r="F2004" s="57">
        <v>3880</v>
      </c>
      <c r="G2004" s="15">
        <f t="shared" si="65"/>
        <v>1940</v>
      </c>
      <c r="H2004" s="15">
        <f t="shared" si="64"/>
        <v>1940</v>
      </c>
    </row>
    <row r="2005" spans="1:8" s="8" customFormat="1" ht="15" customHeight="1" x14ac:dyDescent="0.25">
      <c r="A2005" s="96" t="s">
        <v>1090</v>
      </c>
      <c r="B2005" s="41">
        <v>112610111</v>
      </c>
      <c r="C2005" s="107" t="s">
        <v>2857</v>
      </c>
      <c r="D2005" s="12" t="s">
        <v>1156</v>
      </c>
      <c r="E2005" s="62">
        <v>1</v>
      </c>
      <c r="F2005" s="44">
        <v>900</v>
      </c>
      <c r="G2005" s="15">
        <f t="shared" si="65"/>
        <v>450</v>
      </c>
      <c r="H2005" s="15">
        <f t="shared" si="64"/>
        <v>450</v>
      </c>
    </row>
    <row r="2006" spans="1:8" s="8" customFormat="1" ht="30" customHeight="1" x14ac:dyDescent="0.25">
      <c r="A2006" s="96" t="s">
        <v>1091</v>
      </c>
      <c r="B2006" s="59">
        <v>112610085</v>
      </c>
      <c r="C2006" s="172" t="s">
        <v>2858</v>
      </c>
      <c r="D2006" s="12" t="s">
        <v>1156</v>
      </c>
      <c r="E2006" s="115">
        <v>1</v>
      </c>
      <c r="F2006" s="60">
        <v>2100</v>
      </c>
      <c r="G2006" s="15">
        <f t="shared" si="65"/>
        <v>1050</v>
      </c>
      <c r="H2006" s="15">
        <f t="shared" si="64"/>
        <v>1050</v>
      </c>
    </row>
    <row r="2007" spans="1:8" s="8" customFormat="1" ht="15.75" customHeight="1" x14ac:dyDescent="0.25">
      <c r="A2007" s="96" t="s">
        <v>1092</v>
      </c>
      <c r="B2007" s="41" t="s">
        <v>2860</v>
      </c>
      <c r="C2007" s="107" t="s">
        <v>2859</v>
      </c>
      <c r="D2007" s="12" t="s">
        <v>1156</v>
      </c>
      <c r="E2007" s="62">
        <v>2</v>
      </c>
      <c r="F2007" s="44">
        <v>3750</v>
      </c>
      <c r="G2007" s="15">
        <f t="shared" si="65"/>
        <v>1875</v>
      </c>
      <c r="H2007" s="15">
        <f t="shared" si="64"/>
        <v>1875</v>
      </c>
    </row>
    <row r="2008" spans="1:8" s="8" customFormat="1" ht="19.5" customHeight="1" x14ac:dyDescent="0.25">
      <c r="A2008" s="96" t="s">
        <v>1093</v>
      </c>
      <c r="B2008" s="41">
        <v>112610079</v>
      </c>
      <c r="C2008" s="107" t="s">
        <v>2861</v>
      </c>
      <c r="D2008" s="12" t="s">
        <v>1061</v>
      </c>
      <c r="E2008" s="62">
        <v>1</v>
      </c>
      <c r="F2008" s="44">
        <v>5999</v>
      </c>
      <c r="G2008" s="15">
        <f t="shared" si="65"/>
        <v>2999.5</v>
      </c>
      <c r="H2008" s="15">
        <f t="shared" si="64"/>
        <v>2999.5</v>
      </c>
    </row>
    <row r="2009" spans="1:8" s="8" customFormat="1" ht="16.5" customHeight="1" x14ac:dyDescent="0.25">
      <c r="A2009" s="96" t="s">
        <v>1094</v>
      </c>
      <c r="B2009" s="41">
        <v>11271000</v>
      </c>
      <c r="C2009" s="107" t="s">
        <v>3099</v>
      </c>
      <c r="D2009" s="12" t="s">
        <v>1156</v>
      </c>
      <c r="E2009" s="62">
        <v>1</v>
      </c>
      <c r="F2009" s="44">
        <v>8800</v>
      </c>
      <c r="G2009" s="15">
        <f t="shared" si="65"/>
        <v>4400</v>
      </c>
      <c r="H2009" s="15">
        <f t="shared" si="64"/>
        <v>4400</v>
      </c>
    </row>
    <row r="2010" spans="1:8" s="8" customFormat="1" ht="13.5" customHeight="1" x14ac:dyDescent="0.25">
      <c r="A2010" s="96" t="s">
        <v>1095</v>
      </c>
      <c r="B2010" s="41">
        <v>1126100100</v>
      </c>
      <c r="C2010" s="107" t="s">
        <v>2862</v>
      </c>
      <c r="D2010" s="12" t="s">
        <v>1156</v>
      </c>
      <c r="E2010" s="62">
        <v>1</v>
      </c>
      <c r="F2010" s="44">
        <v>2920</v>
      </c>
      <c r="G2010" s="15">
        <f t="shared" si="65"/>
        <v>1460</v>
      </c>
      <c r="H2010" s="15">
        <f t="shared" si="64"/>
        <v>1460</v>
      </c>
    </row>
    <row r="2011" spans="1:8" s="8" customFormat="1" ht="15.75" customHeight="1" x14ac:dyDescent="0.25">
      <c r="A2011" s="320" t="s">
        <v>3794</v>
      </c>
      <c r="B2011" s="320"/>
      <c r="C2011" s="320"/>
      <c r="D2011" s="320"/>
      <c r="E2011" s="260">
        <f>SUM(E367:E2010)</f>
        <v>6857.58</v>
      </c>
      <c r="F2011" s="18">
        <f>SUM(F367:F2010)</f>
        <v>1691494.2200000002</v>
      </c>
      <c r="G2011" s="24">
        <f>SUM(G367:G2010)</f>
        <v>827105.505</v>
      </c>
      <c r="H2011" s="18">
        <f>SUM(H367:H2010)</f>
        <v>864388.71500000008</v>
      </c>
    </row>
    <row r="2012" spans="1:8" s="8" customFormat="1" ht="15.75" customHeight="1" x14ac:dyDescent="0.25">
      <c r="A2012" s="336" t="s">
        <v>4065</v>
      </c>
      <c r="B2012" s="337"/>
      <c r="C2012" s="337"/>
      <c r="D2012" s="338"/>
      <c r="E2012" s="260"/>
      <c r="F2012" s="18">
        <v>1691494.22</v>
      </c>
      <c r="G2012" s="24">
        <v>827105.51</v>
      </c>
      <c r="H2012" s="18">
        <v>864388.72</v>
      </c>
    </row>
    <row r="2013" spans="1:8" s="8" customFormat="1" ht="15.75" customHeight="1" x14ac:dyDescent="0.25">
      <c r="A2013" s="96"/>
      <c r="B2013" s="12"/>
      <c r="C2013" s="314" t="s">
        <v>3792</v>
      </c>
      <c r="D2013" s="314"/>
      <c r="E2013" s="314"/>
      <c r="F2013" s="314"/>
      <c r="G2013" s="314"/>
      <c r="H2013" s="15"/>
    </row>
    <row r="2014" spans="1:8" s="8" customFormat="1" ht="15.75" customHeight="1" x14ac:dyDescent="0.25">
      <c r="A2014" s="96">
        <v>1</v>
      </c>
      <c r="B2014" s="12"/>
      <c r="C2014" s="156" t="s">
        <v>3118</v>
      </c>
      <c r="D2014" s="13" t="s">
        <v>1156</v>
      </c>
      <c r="E2014" s="155">
        <v>1</v>
      </c>
      <c r="F2014" s="36">
        <v>900</v>
      </c>
      <c r="G2014" s="15">
        <v>0</v>
      </c>
      <c r="H2014" s="15">
        <f t="shared" ref="H2014:H2077" si="66">F2014-G2014</f>
        <v>900</v>
      </c>
    </row>
    <row r="2015" spans="1:8" s="8" customFormat="1" ht="15.75" customHeight="1" x14ac:dyDescent="0.25">
      <c r="A2015" s="96">
        <v>2</v>
      </c>
      <c r="B2015" s="12"/>
      <c r="C2015" s="156" t="s">
        <v>3119</v>
      </c>
      <c r="D2015" s="13" t="s">
        <v>1156</v>
      </c>
      <c r="E2015" s="155">
        <v>2</v>
      </c>
      <c r="F2015" s="36">
        <v>0</v>
      </c>
      <c r="G2015" s="15">
        <v>0</v>
      </c>
      <c r="H2015" s="15">
        <f t="shared" si="66"/>
        <v>0</v>
      </c>
    </row>
    <row r="2016" spans="1:8" s="8" customFormat="1" ht="15.75" customHeight="1" x14ac:dyDescent="0.25">
      <c r="A2016" s="96">
        <v>3</v>
      </c>
      <c r="B2016" s="12"/>
      <c r="C2016" s="156" t="s">
        <v>3120</v>
      </c>
      <c r="D2016" s="13" t="s">
        <v>1156</v>
      </c>
      <c r="E2016" s="155">
        <v>1</v>
      </c>
      <c r="F2016" s="36">
        <v>0</v>
      </c>
      <c r="G2016" s="15">
        <v>0</v>
      </c>
      <c r="H2016" s="15">
        <f t="shared" si="66"/>
        <v>0</v>
      </c>
    </row>
    <row r="2017" spans="1:8" s="8" customFormat="1" ht="15.75" customHeight="1" x14ac:dyDescent="0.25">
      <c r="A2017" s="96">
        <v>4</v>
      </c>
      <c r="B2017" s="12"/>
      <c r="C2017" s="156" t="s">
        <v>3121</v>
      </c>
      <c r="D2017" s="13" t="s">
        <v>1156</v>
      </c>
      <c r="E2017" s="155">
        <v>1</v>
      </c>
      <c r="F2017" s="36">
        <v>0</v>
      </c>
      <c r="G2017" s="15">
        <v>0</v>
      </c>
      <c r="H2017" s="15">
        <f t="shared" si="66"/>
        <v>0</v>
      </c>
    </row>
    <row r="2018" spans="1:8" s="8" customFormat="1" ht="15.75" customHeight="1" x14ac:dyDescent="0.25">
      <c r="A2018" s="96">
        <v>5</v>
      </c>
      <c r="B2018" s="12"/>
      <c r="C2018" s="156" t="s">
        <v>3122</v>
      </c>
      <c r="D2018" s="13" t="s">
        <v>1156</v>
      </c>
      <c r="E2018" s="155">
        <v>1</v>
      </c>
      <c r="F2018" s="36">
        <v>535</v>
      </c>
      <c r="G2018" s="15">
        <v>0</v>
      </c>
      <c r="H2018" s="15">
        <f t="shared" si="66"/>
        <v>535</v>
      </c>
    </row>
    <row r="2019" spans="1:8" s="8" customFormat="1" ht="15.75" customHeight="1" x14ac:dyDescent="0.25">
      <c r="A2019" s="96">
        <v>6</v>
      </c>
      <c r="B2019" s="12"/>
      <c r="C2019" s="156" t="s">
        <v>3123</v>
      </c>
      <c r="D2019" s="13" t="s">
        <v>1156</v>
      </c>
      <c r="E2019" s="155">
        <v>2</v>
      </c>
      <c r="F2019" s="36">
        <v>310</v>
      </c>
      <c r="G2019" s="15">
        <v>0</v>
      </c>
      <c r="H2019" s="15">
        <f t="shared" si="66"/>
        <v>310</v>
      </c>
    </row>
    <row r="2020" spans="1:8" s="8" customFormat="1" ht="15.75" customHeight="1" x14ac:dyDescent="0.25">
      <c r="A2020" s="96">
        <v>7</v>
      </c>
      <c r="B2020" s="12"/>
      <c r="C2020" s="156" t="s">
        <v>3124</v>
      </c>
      <c r="D2020" s="13" t="s">
        <v>1156</v>
      </c>
      <c r="E2020" s="155">
        <v>2</v>
      </c>
      <c r="F2020" s="36">
        <v>230</v>
      </c>
      <c r="G2020" s="15">
        <v>0</v>
      </c>
      <c r="H2020" s="15">
        <f t="shared" si="66"/>
        <v>230</v>
      </c>
    </row>
    <row r="2021" spans="1:8" s="8" customFormat="1" ht="15.75" customHeight="1" x14ac:dyDescent="0.25">
      <c r="A2021" s="96">
        <v>8</v>
      </c>
      <c r="B2021" s="12"/>
      <c r="C2021" s="156" t="s">
        <v>3125</v>
      </c>
      <c r="D2021" s="13" t="s">
        <v>1156</v>
      </c>
      <c r="E2021" s="155">
        <v>1</v>
      </c>
      <c r="F2021" s="36">
        <v>2150</v>
      </c>
      <c r="G2021" s="15">
        <v>0</v>
      </c>
      <c r="H2021" s="15">
        <f t="shared" si="66"/>
        <v>2150</v>
      </c>
    </row>
    <row r="2022" spans="1:8" s="8" customFormat="1" ht="15.75" customHeight="1" x14ac:dyDescent="0.25">
      <c r="A2022" s="96">
        <v>9</v>
      </c>
      <c r="B2022" s="12"/>
      <c r="C2022" s="156" t="s">
        <v>3126</v>
      </c>
      <c r="D2022" s="13" t="s">
        <v>1156</v>
      </c>
      <c r="E2022" s="155">
        <v>1</v>
      </c>
      <c r="F2022" s="36">
        <v>515</v>
      </c>
      <c r="G2022" s="15">
        <v>0</v>
      </c>
      <c r="H2022" s="15">
        <f t="shared" si="66"/>
        <v>515</v>
      </c>
    </row>
    <row r="2023" spans="1:8" s="8" customFormat="1" ht="15.75" customHeight="1" x14ac:dyDescent="0.25">
      <c r="A2023" s="96">
        <v>10</v>
      </c>
      <c r="B2023" s="12"/>
      <c r="C2023" s="159" t="s">
        <v>3127</v>
      </c>
      <c r="D2023" s="13" t="s">
        <v>1156</v>
      </c>
      <c r="E2023" s="157">
        <v>3</v>
      </c>
      <c r="F2023" s="158">
        <v>1785</v>
      </c>
      <c r="G2023" s="15">
        <v>0</v>
      </c>
      <c r="H2023" s="15">
        <f t="shared" si="66"/>
        <v>1785</v>
      </c>
    </row>
    <row r="2024" spans="1:8" s="8" customFormat="1" ht="15.75" customHeight="1" x14ac:dyDescent="0.25">
      <c r="A2024" s="96">
        <v>11</v>
      </c>
      <c r="B2024" s="12"/>
      <c r="C2024" s="159" t="s">
        <v>3333</v>
      </c>
      <c r="D2024" s="13" t="s">
        <v>1156</v>
      </c>
      <c r="E2024" s="157">
        <v>5</v>
      </c>
      <c r="F2024" s="158">
        <v>3375</v>
      </c>
      <c r="G2024" s="15">
        <v>0</v>
      </c>
      <c r="H2024" s="15">
        <f t="shared" si="66"/>
        <v>3375</v>
      </c>
    </row>
    <row r="2025" spans="1:8" s="8" customFormat="1" ht="15.75" customHeight="1" x14ac:dyDescent="0.25">
      <c r="A2025" s="96">
        <v>12</v>
      </c>
      <c r="B2025" s="12"/>
      <c r="C2025" s="159" t="s">
        <v>3128</v>
      </c>
      <c r="D2025" s="13" t="s">
        <v>1156</v>
      </c>
      <c r="E2025" s="157">
        <v>3</v>
      </c>
      <c r="F2025" s="158">
        <v>4000</v>
      </c>
      <c r="G2025" s="15">
        <v>0</v>
      </c>
      <c r="H2025" s="15">
        <f t="shared" si="66"/>
        <v>4000</v>
      </c>
    </row>
    <row r="2026" spans="1:8" s="8" customFormat="1" ht="15.75" customHeight="1" x14ac:dyDescent="0.25">
      <c r="A2026" s="96">
        <v>13</v>
      </c>
      <c r="B2026" s="12"/>
      <c r="C2026" s="159" t="s">
        <v>3129</v>
      </c>
      <c r="D2026" s="13" t="s">
        <v>1156</v>
      </c>
      <c r="E2026" s="157">
        <v>3</v>
      </c>
      <c r="F2026" s="158">
        <v>2000</v>
      </c>
      <c r="G2026" s="15">
        <v>0</v>
      </c>
      <c r="H2026" s="15">
        <f t="shared" si="66"/>
        <v>2000</v>
      </c>
    </row>
    <row r="2027" spans="1:8" s="8" customFormat="1" ht="15.75" customHeight="1" x14ac:dyDescent="0.25">
      <c r="A2027" s="96">
        <v>14</v>
      </c>
      <c r="B2027" s="12"/>
      <c r="C2027" s="159" t="s">
        <v>3130</v>
      </c>
      <c r="D2027" s="13" t="s">
        <v>1156</v>
      </c>
      <c r="E2027" s="157">
        <v>1</v>
      </c>
      <c r="F2027" s="158">
        <v>760</v>
      </c>
      <c r="G2027" s="15">
        <v>0</v>
      </c>
      <c r="H2027" s="15">
        <f t="shared" si="66"/>
        <v>760</v>
      </c>
    </row>
    <row r="2028" spans="1:8" s="8" customFormat="1" ht="15.75" customHeight="1" x14ac:dyDescent="0.25">
      <c r="A2028" s="96">
        <v>15</v>
      </c>
      <c r="B2028" s="12"/>
      <c r="C2028" s="160" t="s">
        <v>3131</v>
      </c>
      <c r="D2028" s="13" t="s">
        <v>1156</v>
      </c>
      <c r="E2028" s="157">
        <v>3</v>
      </c>
      <c r="F2028" s="158">
        <v>1047</v>
      </c>
      <c r="G2028" s="15">
        <v>0</v>
      </c>
      <c r="H2028" s="15">
        <f t="shared" si="66"/>
        <v>1047</v>
      </c>
    </row>
    <row r="2029" spans="1:8" s="8" customFormat="1" ht="15.75" customHeight="1" x14ac:dyDescent="0.25">
      <c r="A2029" s="96">
        <v>16</v>
      </c>
      <c r="B2029" s="12"/>
      <c r="C2029" s="160" t="s">
        <v>3334</v>
      </c>
      <c r="D2029" s="13" t="s">
        <v>1156</v>
      </c>
      <c r="E2029" s="157">
        <v>1</v>
      </c>
      <c r="F2029" s="158">
        <v>330</v>
      </c>
      <c r="G2029" s="15">
        <v>0</v>
      </c>
      <c r="H2029" s="15">
        <f t="shared" si="66"/>
        <v>330</v>
      </c>
    </row>
    <row r="2030" spans="1:8" s="8" customFormat="1" ht="15.75" customHeight="1" x14ac:dyDescent="0.25">
      <c r="A2030" s="96">
        <v>17</v>
      </c>
      <c r="B2030" s="12"/>
      <c r="C2030" s="160" t="s">
        <v>3335</v>
      </c>
      <c r="D2030" s="13" t="s">
        <v>1156</v>
      </c>
      <c r="E2030" s="157">
        <v>1</v>
      </c>
      <c r="F2030" s="158">
        <v>230</v>
      </c>
      <c r="G2030" s="15">
        <v>0</v>
      </c>
      <c r="H2030" s="15">
        <f t="shared" si="66"/>
        <v>230</v>
      </c>
    </row>
    <row r="2031" spans="1:8" s="8" customFormat="1" ht="15.75" customHeight="1" x14ac:dyDescent="0.25">
      <c r="A2031" s="96">
        <v>18</v>
      </c>
      <c r="B2031" s="12"/>
      <c r="C2031" s="159" t="s">
        <v>3132</v>
      </c>
      <c r="D2031" s="13" t="s">
        <v>1156</v>
      </c>
      <c r="E2031" s="157">
        <v>1</v>
      </c>
      <c r="F2031" s="158">
        <v>199</v>
      </c>
      <c r="G2031" s="15">
        <v>0</v>
      </c>
      <c r="H2031" s="15">
        <f t="shared" si="66"/>
        <v>199</v>
      </c>
    </row>
    <row r="2032" spans="1:8" s="8" customFormat="1" ht="15.75" customHeight="1" x14ac:dyDescent="0.25">
      <c r="A2032" s="96">
        <v>19</v>
      </c>
      <c r="B2032" s="12"/>
      <c r="C2032" s="160" t="s">
        <v>3336</v>
      </c>
      <c r="D2032" s="13" t="s">
        <v>1156</v>
      </c>
      <c r="E2032" s="157">
        <v>5</v>
      </c>
      <c r="F2032" s="157">
        <v>2238.36</v>
      </c>
      <c r="G2032" s="15">
        <v>0</v>
      </c>
      <c r="H2032" s="15">
        <f t="shared" si="66"/>
        <v>2238.36</v>
      </c>
    </row>
    <row r="2033" spans="1:8" s="8" customFormat="1" ht="15.75" customHeight="1" x14ac:dyDescent="0.25">
      <c r="A2033" s="96">
        <v>20</v>
      </c>
      <c r="B2033" s="12"/>
      <c r="C2033" s="159" t="s">
        <v>3337</v>
      </c>
      <c r="D2033" s="13" t="s">
        <v>1156</v>
      </c>
      <c r="E2033" s="157">
        <v>2</v>
      </c>
      <c r="F2033" s="158">
        <v>1900</v>
      </c>
      <c r="G2033" s="15">
        <v>0</v>
      </c>
      <c r="H2033" s="15">
        <f t="shared" si="66"/>
        <v>1900</v>
      </c>
    </row>
    <row r="2034" spans="1:8" s="8" customFormat="1" ht="15.75" customHeight="1" x14ac:dyDescent="0.25">
      <c r="A2034" s="96">
        <v>21</v>
      </c>
      <c r="B2034" s="12"/>
      <c r="C2034" s="159" t="s">
        <v>3338</v>
      </c>
      <c r="D2034" s="13" t="s">
        <v>1156</v>
      </c>
      <c r="E2034" s="157">
        <v>2</v>
      </c>
      <c r="F2034" s="158">
        <v>3100</v>
      </c>
      <c r="G2034" s="15">
        <v>0</v>
      </c>
      <c r="H2034" s="15">
        <f t="shared" si="66"/>
        <v>3100</v>
      </c>
    </row>
    <row r="2035" spans="1:8" s="8" customFormat="1" ht="15.75" customHeight="1" x14ac:dyDescent="0.25">
      <c r="A2035" s="96">
        <v>22</v>
      </c>
      <c r="B2035" s="12"/>
      <c r="C2035" s="159" t="s">
        <v>3339</v>
      </c>
      <c r="D2035" s="13" t="s">
        <v>1156</v>
      </c>
      <c r="E2035" s="157">
        <v>2</v>
      </c>
      <c r="F2035" s="158">
        <v>80</v>
      </c>
      <c r="G2035" s="15">
        <v>0</v>
      </c>
      <c r="H2035" s="15">
        <f t="shared" si="66"/>
        <v>80</v>
      </c>
    </row>
    <row r="2036" spans="1:8" s="8" customFormat="1" ht="15.75" customHeight="1" x14ac:dyDescent="0.25">
      <c r="A2036" s="96">
        <v>23</v>
      </c>
      <c r="B2036" s="12"/>
      <c r="C2036" s="160" t="s">
        <v>3340</v>
      </c>
      <c r="D2036" s="13" t="s">
        <v>1156</v>
      </c>
      <c r="E2036" s="157">
        <v>10</v>
      </c>
      <c r="F2036" s="158">
        <v>5500</v>
      </c>
      <c r="G2036" s="15">
        <v>0</v>
      </c>
      <c r="H2036" s="15">
        <f t="shared" si="66"/>
        <v>5500</v>
      </c>
    </row>
    <row r="2037" spans="1:8" s="8" customFormat="1" ht="15.75" customHeight="1" x14ac:dyDescent="0.25">
      <c r="A2037" s="96">
        <v>24</v>
      </c>
      <c r="B2037" s="12"/>
      <c r="C2037" s="159" t="s">
        <v>3341</v>
      </c>
      <c r="D2037" s="13" t="s">
        <v>1156</v>
      </c>
      <c r="E2037" s="157">
        <v>20</v>
      </c>
      <c r="F2037" s="158">
        <v>6000</v>
      </c>
      <c r="G2037" s="15">
        <v>0</v>
      </c>
      <c r="H2037" s="15">
        <f t="shared" si="66"/>
        <v>6000</v>
      </c>
    </row>
    <row r="2038" spans="1:8" s="8" customFormat="1" ht="15.75" customHeight="1" x14ac:dyDescent="0.25">
      <c r="A2038" s="96">
        <v>25</v>
      </c>
      <c r="B2038" s="12"/>
      <c r="C2038" s="159" t="s">
        <v>3342</v>
      </c>
      <c r="D2038" s="13" t="s">
        <v>1156</v>
      </c>
      <c r="E2038" s="157">
        <v>9</v>
      </c>
      <c r="F2038" s="158">
        <v>3141</v>
      </c>
      <c r="G2038" s="15">
        <v>0</v>
      </c>
      <c r="H2038" s="15">
        <f t="shared" si="66"/>
        <v>3141</v>
      </c>
    </row>
    <row r="2039" spans="1:8" s="8" customFormat="1" ht="15.75" customHeight="1" x14ac:dyDescent="0.25">
      <c r="A2039" s="96">
        <v>26</v>
      </c>
      <c r="B2039" s="12"/>
      <c r="C2039" s="159" t="s">
        <v>3133</v>
      </c>
      <c r="D2039" s="13" t="s">
        <v>1156</v>
      </c>
      <c r="E2039" s="157">
        <v>3</v>
      </c>
      <c r="F2039" s="158">
        <v>2000</v>
      </c>
      <c r="G2039" s="15">
        <v>0</v>
      </c>
      <c r="H2039" s="15">
        <f t="shared" si="66"/>
        <v>2000</v>
      </c>
    </row>
    <row r="2040" spans="1:8" s="8" customFormat="1" ht="15.75" customHeight="1" x14ac:dyDescent="0.25">
      <c r="A2040" s="96">
        <v>27</v>
      </c>
      <c r="B2040" s="12"/>
      <c r="C2040" s="156" t="s">
        <v>3134</v>
      </c>
      <c r="D2040" s="13" t="s">
        <v>1156</v>
      </c>
      <c r="E2040" s="157">
        <v>6</v>
      </c>
      <c r="F2040" s="158">
        <v>0</v>
      </c>
      <c r="G2040" s="15">
        <v>0</v>
      </c>
      <c r="H2040" s="15">
        <f t="shared" si="66"/>
        <v>0</v>
      </c>
    </row>
    <row r="2041" spans="1:8" s="8" customFormat="1" ht="15.75" customHeight="1" x14ac:dyDescent="0.25">
      <c r="A2041" s="96">
        <v>28</v>
      </c>
      <c r="B2041" s="12"/>
      <c r="C2041" s="159" t="s">
        <v>3343</v>
      </c>
      <c r="D2041" s="13" t="s">
        <v>1156</v>
      </c>
      <c r="E2041" s="157">
        <v>2</v>
      </c>
      <c r="F2041" s="158">
        <v>100</v>
      </c>
      <c r="G2041" s="15">
        <v>0</v>
      </c>
      <c r="H2041" s="15">
        <f t="shared" si="66"/>
        <v>100</v>
      </c>
    </row>
    <row r="2042" spans="1:8" s="8" customFormat="1" ht="15.75" customHeight="1" x14ac:dyDescent="0.25">
      <c r="A2042" s="96">
        <v>29</v>
      </c>
      <c r="B2042" s="12"/>
      <c r="C2042" s="159" t="s">
        <v>3344</v>
      </c>
      <c r="D2042" s="13" t="s">
        <v>1156</v>
      </c>
      <c r="E2042" s="157">
        <v>1</v>
      </c>
      <c r="F2042" s="158">
        <v>0</v>
      </c>
      <c r="G2042" s="15">
        <v>0</v>
      </c>
      <c r="H2042" s="15">
        <f t="shared" si="66"/>
        <v>0</v>
      </c>
    </row>
    <row r="2043" spans="1:8" s="8" customFormat="1" ht="15.75" customHeight="1" x14ac:dyDescent="0.25">
      <c r="A2043" s="96">
        <v>30</v>
      </c>
      <c r="B2043" s="12"/>
      <c r="C2043" s="159" t="s">
        <v>3345</v>
      </c>
      <c r="D2043" s="13" t="s">
        <v>1156</v>
      </c>
      <c r="E2043" s="157">
        <v>1</v>
      </c>
      <c r="F2043" s="158">
        <v>0</v>
      </c>
      <c r="G2043" s="15">
        <v>0</v>
      </c>
      <c r="H2043" s="15">
        <f t="shared" si="66"/>
        <v>0</v>
      </c>
    </row>
    <row r="2044" spans="1:8" s="8" customFormat="1" ht="15.75" customHeight="1" x14ac:dyDescent="0.25">
      <c r="A2044" s="96">
        <v>31</v>
      </c>
      <c r="B2044" s="12"/>
      <c r="C2044" s="159" t="s">
        <v>3346</v>
      </c>
      <c r="D2044" s="13" t="s">
        <v>1156</v>
      </c>
      <c r="E2044" s="157">
        <v>2</v>
      </c>
      <c r="F2044" s="158">
        <v>0</v>
      </c>
      <c r="G2044" s="15">
        <v>0</v>
      </c>
      <c r="H2044" s="15">
        <f t="shared" si="66"/>
        <v>0</v>
      </c>
    </row>
    <row r="2045" spans="1:8" s="8" customFormat="1" ht="15.75" customHeight="1" x14ac:dyDescent="0.25">
      <c r="A2045" s="96">
        <v>32</v>
      </c>
      <c r="B2045" s="12"/>
      <c r="C2045" s="159" t="s">
        <v>3347</v>
      </c>
      <c r="D2045" s="13" t="s">
        <v>1156</v>
      </c>
      <c r="E2045" s="157">
        <v>2</v>
      </c>
      <c r="F2045" s="158">
        <v>0</v>
      </c>
      <c r="G2045" s="15">
        <v>0</v>
      </c>
      <c r="H2045" s="15">
        <f t="shared" si="66"/>
        <v>0</v>
      </c>
    </row>
    <row r="2046" spans="1:8" s="8" customFormat="1" ht="15.75" customHeight="1" x14ac:dyDescent="0.25">
      <c r="A2046" s="96">
        <v>33</v>
      </c>
      <c r="B2046" s="12"/>
      <c r="C2046" s="159" t="s">
        <v>3348</v>
      </c>
      <c r="D2046" s="13" t="s">
        <v>1156</v>
      </c>
      <c r="E2046" s="157">
        <v>4</v>
      </c>
      <c r="F2046" s="158">
        <v>0</v>
      </c>
      <c r="G2046" s="15">
        <v>0</v>
      </c>
      <c r="H2046" s="15">
        <f t="shared" si="66"/>
        <v>0</v>
      </c>
    </row>
    <row r="2047" spans="1:8" s="8" customFormat="1" ht="15.75" customHeight="1" x14ac:dyDescent="0.25">
      <c r="A2047" s="96">
        <v>34</v>
      </c>
      <c r="B2047" s="12"/>
      <c r="C2047" s="160" t="s">
        <v>3349</v>
      </c>
      <c r="D2047" s="13" t="s">
        <v>1156</v>
      </c>
      <c r="E2047" s="157">
        <v>1</v>
      </c>
      <c r="F2047" s="158">
        <v>180</v>
      </c>
      <c r="G2047" s="15">
        <v>0</v>
      </c>
      <c r="H2047" s="15">
        <f t="shared" si="66"/>
        <v>180</v>
      </c>
    </row>
    <row r="2048" spans="1:8" s="8" customFormat="1" ht="15.75" customHeight="1" x14ac:dyDescent="0.25">
      <c r="A2048" s="96">
        <v>35</v>
      </c>
      <c r="B2048" s="12"/>
      <c r="C2048" s="159" t="s">
        <v>3135</v>
      </c>
      <c r="D2048" s="13" t="s">
        <v>1156</v>
      </c>
      <c r="E2048" s="157">
        <v>2</v>
      </c>
      <c r="F2048" s="158">
        <v>680</v>
      </c>
      <c r="G2048" s="15">
        <v>0</v>
      </c>
      <c r="H2048" s="15">
        <f t="shared" si="66"/>
        <v>680</v>
      </c>
    </row>
    <row r="2049" spans="1:8" s="8" customFormat="1" ht="15.75" customHeight="1" x14ac:dyDescent="0.25">
      <c r="A2049" s="96">
        <v>36</v>
      </c>
      <c r="B2049" s="12"/>
      <c r="C2049" s="159" t="s">
        <v>2198</v>
      </c>
      <c r="D2049" s="13" t="s">
        <v>1156</v>
      </c>
      <c r="E2049" s="157">
        <v>2</v>
      </c>
      <c r="F2049" s="158">
        <v>525</v>
      </c>
      <c r="G2049" s="15">
        <v>0</v>
      </c>
      <c r="H2049" s="15">
        <f t="shared" si="66"/>
        <v>525</v>
      </c>
    </row>
    <row r="2050" spans="1:8" s="8" customFormat="1" ht="15.75" customHeight="1" x14ac:dyDescent="0.25">
      <c r="A2050" s="96">
        <v>37</v>
      </c>
      <c r="B2050" s="12"/>
      <c r="C2050" s="159" t="s">
        <v>3351</v>
      </c>
      <c r="D2050" s="13" t="s">
        <v>1156</v>
      </c>
      <c r="E2050" s="157">
        <v>31</v>
      </c>
      <c r="F2050" s="158">
        <v>10819</v>
      </c>
      <c r="G2050" s="15">
        <v>0</v>
      </c>
      <c r="H2050" s="15">
        <f t="shared" si="66"/>
        <v>10819</v>
      </c>
    </row>
    <row r="2051" spans="1:8" s="8" customFormat="1" ht="15.75" customHeight="1" x14ac:dyDescent="0.25">
      <c r="A2051" s="96">
        <v>38</v>
      </c>
      <c r="B2051" s="12"/>
      <c r="C2051" s="159" t="s">
        <v>3352</v>
      </c>
      <c r="D2051" s="13" t="s">
        <v>1156</v>
      </c>
      <c r="E2051" s="157">
        <v>1</v>
      </c>
      <c r="F2051" s="158">
        <v>1220</v>
      </c>
      <c r="G2051" s="15">
        <v>0</v>
      </c>
      <c r="H2051" s="15">
        <f t="shared" si="66"/>
        <v>1220</v>
      </c>
    </row>
    <row r="2052" spans="1:8" s="8" customFormat="1" ht="15.75" customHeight="1" x14ac:dyDescent="0.25">
      <c r="A2052" s="96">
        <v>39</v>
      </c>
      <c r="B2052" s="12"/>
      <c r="C2052" s="159" t="s">
        <v>3353</v>
      </c>
      <c r="D2052" s="13" t="s">
        <v>1156</v>
      </c>
      <c r="E2052" s="157">
        <v>2</v>
      </c>
      <c r="F2052" s="158">
        <v>1220</v>
      </c>
      <c r="G2052" s="15">
        <v>0</v>
      </c>
      <c r="H2052" s="15">
        <f t="shared" si="66"/>
        <v>1220</v>
      </c>
    </row>
    <row r="2053" spans="1:8" s="8" customFormat="1" ht="15.75" customHeight="1" x14ac:dyDescent="0.25">
      <c r="A2053" s="96">
        <v>40</v>
      </c>
      <c r="B2053" s="12"/>
      <c r="C2053" s="159" t="s">
        <v>3136</v>
      </c>
      <c r="D2053" s="13" t="s">
        <v>1156</v>
      </c>
      <c r="E2053" s="157">
        <v>1</v>
      </c>
      <c r="F2053" s="158">
        <v>275</v>
      </c>
      <c r="G2053" s="15">
        <v>0</v>
      </c>
      <c r="H2053" s="15">
        <f t="shared" si="66"/>
        <v>275</v>
      </c>
    </row>
    <row r="2054" spans="1:8" s="8" customFormat="1" ht="15.75" customHeight="1" x14ac:dyDescent="0.25">
      <c r="A2054" s="96">
        <v>41</v>
      </c>
      <c r="B2054" s="12"/>
      <c r="C2054" s="159" t="s">
        <v>3137</v>
      </c>
      <c r="D2054" s="13" t="s">
        <v>1156</v>
      </c>
      <c r="E2054" s="157">
        <v>1</v>
      </c>
      <c r="F2054" s="158">
        <v>40</v>
      </c>
      <c r="G2054" s="15">
        <v>0</v>
      </c>
      <c r="H2054" s="15">
        <f t="shared" si="66"/>
        <v>40</v>
      </c>
    </row>
    <row r="2055" spans="1:8" s="8" customFormat="1" ht="15.75" customHeight="1" x14ac:dyDescent="0.25">
      <c r="A2055" s="96">
        <v>42</v>
      </c>
      <c r="B2055" s="12"/>
      <c r="C2055" s="159" t="s">
        <v>3138</v>
      </c>
      <c r="D2055" s="13" t="s">
        <v>1156</v>
      </c>
      <c r="E2055" s="157">
        <v>1</v>
      </c>
      <c r="F2055" s="158">
        <v>18</v>
      </c>
      <c r="G2055" s="15">
        <v>0</v>
      </c>
      <c r="H2055" s="15">
        <f t="shared" si="66"/>
        <v>18</v>
      </c>
    </row>
    <row r="2056" spans="1:8" s="8" customFormat="1" ht="15.75" customHeight="1" x14ac:dyDescent="0.25">
      <c r="A2056" s="96">
        <v>43</v>
      </c>
      <c r="B2056" s="12"/>
      <c r="C2056" s="159" t="s">
        <v>3139</v>
      </c>
      <c r="D2056" s="13" t="s">
        <v>1156</v>
      </c>
      <c r="E2056" s="157">
        <v>1</v>
      </c>
      <c r="F2056" s="158">
        <v>18</v>
      </c>
      <c r="G2056" s="15">
        <v>0</v>
      </c>
      <c r="H2056" s="15">
        <f t="shared" si="66"/>
        <v>18</v>
      </c>
    </row>
    <row r="2057" spans="1:8" s="8" customFormat="1" ht="15.75" customHeight="1" x14ac:dyDescent="0.25">
      <c r="A2057" s="96">
        <v>44</v>
      </c>
      <c r="B2057" s="12"/>
      <c r="C2057" s="159" t="s">
        <v>3140</v>
      </c>
      <c r="D2057" s="13" t="s">
        <v>1156</v>
      </c>
      <c r="E2057" s="157">
        <v>1</v>
      </c>
      <c r="F2057" s="158">
        <v>27</v>
      </c>
      <c r="G2057" s="15">
        <v>0</v>
      </c>
      <c r="H2057" s="15">
        <f t="shared" si="66"/>
        <v>27</v>
      </c>
    </row>
    <row r="2058" spans="1:8" s="8" customFormat="1" ht="15.75" customHeight="1" x14ac:dyDescent="0.25">
      <c r="A2058" s="96">
        <v>45</v>
      </c>
      <c r="B2058" s="12"/>
      <c r="C2058" s="159" t="s">
        <v>3141</v>
      </c>
      <c r="D2058" s="13" t="s">
        <v>1156</v>
      </c>
      <c r="E2058" s="157">
        <v>1</v>
      </c>
      <c r="F2058" s="158">
        <v>30</v>
      </c>
      <c r="G2058" s="15">
        <v>0</v>
      </c>
      <c r="H2058" s="15">
        <f t="shared" si="66"/>
        <v>30</v>
      </c>
    </row>
    <row r="2059" spans="1:8" s="8" customFormat="1" ht="15.75" customHeight="1" x14ac:dyDescent="0.25">
      <c r="A2059" s="96">
        <v>46</v>
      </c>
      <c r="B2059" s="12"/>
      <c r="C2059" s="159" t="s">
        <v>3142</v>
      </c>
      <c r="D2059" s="13" t="s">
        <v>1156</v>
      </c>
      <c r="E2059" s="157">
        <v>1</v>
      </c>
      <c r="F2059" s="158">
        <v>15</v>
      </c>
      <c r="G2059" s="15">
        <v>0</v>
      </c>
      <c r="H2059" s="15">
        <f t="shared" si="66"/>
        <v>15</v>
      </c>
    </row>
    <row r="2060" spans="1:8" s="8" customFormat="1" ht="15.75" customHeight="1" x14ac:dyDescent="0.25">
      <c r="A2060" s="96">
        <v>47</v>
      </c>
      <c r="B2060" s="12"/>
      <c r="C2060" s="160" t="s">
        <v>3354</v>
      </c>
      <c r="D2060" s="13" t="s">
        <v>1156</v>
      </c>
      <c r="E2060" s="157">
        <v>1</v>
      </c>
      <c r="F2060" s="158">
        <v>480</v>
      </c>
      <c r="G2060" s="15">
        <v>0</v>
      </c>
      <c r="H2060" s="15">
        <f t="shared" si="66"/>
        <v>480</v>
      </c>
    </row>
    <row r="2061" spans="1:8" s="8" customFormat="1" ht="15.75" customHeight="1" x14ac:dyDescent="0.25">
      <c r="A2061" s="96">
        <v>48</v>
      </c>
      <c r="B2061" s="12"/>
      <c r="C2061" s="159" t="s">
        <v>3143</v>
      </c>
      <c r="D2061" s="13" t="s">
        <v>1156</v>
      </c>
      <c r="E2061" s="157">
        <v>1</v>
      </c>
      <c r="F2061" s="158">
        <v>40</v>
      </c>
      <c r="G2061" s="15">
        <v>0</v>
      </c>
      <c r="H2061" s="15">
        <f t="shared" si="66"/>
        <v>40</v>
      </c>
    </row>
    <row r="2062" spans="1:8" s="8" customFormat="1" ht="15.75" customHeight="1" x14ac:dyDescent="0.25">
      <c r="A2062" s="96">
        <v>49</v>
      </c>
      <c r="B2062" s="12"/>
      <c r="C2062" s="159" t="s">
        <v>3144</v>
      </c>
      <c r="D2062" s="13" t="s">
        <v>1156</v>
      </c>
      <c r="E2062" s="157">
        <v>1</v>
      </c>
      <c r="F2062" s="158">
        <v>270</v>
      </c>
      <c r="G2062" s="15">
        <v>0</v>
      </c>
      <c r="H2062" s="15">
        <f t="shared" si="66"/>
        <v>270</v>
      </c>
    </row>
    <row r="2063" spans="1:8" s="8" customFormat="1" ht="15.75" customHeight="1" x14ac:dyDescent="0.25">
      <c r="A2063" s="96">
        <v>50</v>
      </c>
      <c r="B2063" s="12"/>
      <c r="C2063" s="159" t="s">
        <v>3145</v>
      </c>
      <c r="D2063" s="13" t="s">
        <v>1156</v>
      </c>
      <c r="E2063" s="157">
        <v>1</v>
      </c>
      <c r="F2063" s="158">
        <v>400</v>
      </c>
      <c r="G2063" s="15">
        <v>0</v>
      </c>
      <c r="H2063" s="15">
        <f t="shared" si="66"/>
        <v>400</v>
      </c>
    </row>
    <row r="2064" spans="1:8" s="8" customFormat="1" ht="15.75" customHeight="1" x14ac:dyDescent="0.25">
      <c r="A2064" s="96">
        <v>51</v>
      </c>
      <c r="B2064" s="12"/>
      <c r="C2064" s="159" t="s">
        <v>3146</v>
      </c>
      <c r="D2064" s="13" t="s">
        <v>1156</v>
      </c>
      <c r="E2064" s="157">
        <v>1</v>
      </c>
      <c r="F2064" s="158">
        <v>435</v>
      </c>
      <c r="G2064" s="15">
        <v>0</v>
      </c>
      <c r="H2064" s="15">
        <f t="shared" si="66"/>
        <v>435</v>
      </c>
    </row>
    <row r="2065" spans="1:8" s="8" customFormat="1" ht="15.75" customHeight="1" x14ac:dyDescent="0.25">
      <c r="A2065" s="96">
        <v>52</v>
      </c>
      <c r="B2065" s="12"/>
      <c r="C2065" s="159" t="s">
        <v>3147</v>
      </c>
      <c r="D2065" s="13" t="s">
        <v>1156</v>
      </c>
      <c r="E2065" s="157">
        <v>1</v>
      </c>
      <c r="F2065" s="158">
        <v>0</v>
      </c>
      <c r="G2065" s="15">
        <v>0</v>
      </c>
      <c r="H2065" s="15">
        <f t="shared" si="66"/>
        <v>0</v>
      </c>
    </row>
    <row r="2066" spans="1:8" s="8" customFormat="1" ht="15.75" customHeight="1" x14ac:dyDescent="0.25">
      <c r="A2066" s="96">
        <v>53</v>
      </c>
      <c r="B2066" s="12"/>
      <c r="C2066" s="159" t="s">
        <v>3148</v>
      </c>
      <c r="D2066" s="13" t="s">
        <v>1156</v>
      </c>
      <c r="E2066" s="157">
        <v>1</v>
      </c>
      <c r="F2066" s="158">
        <v>0</v>
      </c>
      <c r="G2066" s="15">
        <v>0</v>
      </c>
      <c r="H2066" s="15">
        <f t="shared" si="66"/>
        <v>0</v>
      </c>
    </row>
    <row r="2067" spans="1:8" s="8" customFormat="1" ht="15.75" customHeight="1" x14ac:dyDescent="0.25">
      <c r="A2067" s="96">
        <v>54</v>
      </c>
      <c r="B2067" s="12"/>
      <c r="C2067" s="159" t="s">
        <v>3355</v>
      </c>
      <c r="D2067" s="13" t="s">
        <v>1156</v>
      </c>
      <c r="E2067" s="157">
        <v>8</v>
      </c>
      <c r="F2067" s="158">
        <v>0</v>
      </c>
      <c r="G2067" s="15">
        <v>0</v>
      </c>
      <c r="H2067" s="15">
        <f t="shared" si="66"/>
        <v>0</v>
      </c>
    </row>
    <row r="2068" spans="1:8" s="8" customFormat="1" ht="15.75" customHeight="1" x14ac:dyDescent="0.25">
      <c r="A2068" s="96">
        <v>55</v>
      </c>
      <c r="B2068" s="12"/>
      <c r="C2068" s="160" t="s">
        <v>3356</v>
      </c>
      <c r="D2068" s="13" t="s">
        <v>1156</v>
      </c>
      <c r="E2068" s="157">
        <v>1</v>
      </c>
      <c r="F2068" s="158">
        <v>895</v>
      </c>
      <c r="G2068" s="15">
        <v>0</v>
      </c>
      <c r="H2068" s="15">
        <f t="shared" si="66"/>
        <v>895</v>
      </c>
    </row>
    <row r="2069" spans="1:8" s="8" customFormat="1" ht="15.75" customHeight="1" x14ac:dyDescent="0.25">
      <c r="A2069" s="96">
        <v>56</v>
      </c>
      <c r="B2069" s="12"/>
      <c r="C2069" s="14" t="s">
        <v>3149</v>
      </c>
      <c r="D2069" s="13" t="s">
        <v>1156</v>
      </c>
      <c r="E2069" s="157">
        <v>1</v>
      </c>
      <c r="F2069" s="158">
        <v>0</v>
      </c>
      <c r="G2069" s="15">
        <v>0</v>
      </c>
      <c r="H2069" s="15">
        <f t="shared" si="66"/>
        <v>0</v>
      </c>
    </row>
    <row r="2070" spans="1:8" s="8" customFormat="1" ht="15.75" customHeight="1" x14ac:dyDescent="0.25">
      <c r="A2070" s="96">
        <v>57</v>
      </c>
      <c r="B2070" s="12"/>
      <c r="C2070" s="123" t="s">
        <v>3150</v>
      </c>
      <c r="D2070" s="13" t="s">
        <v>1156</v>
      </c>
      <c r="E2070" s="157">
        <v>1</v>
      </c>
      <c r="F2070" s="158">
        <v>0</v>
      </c>
      <c r="G2070" s="15">
        <v>0</v>
      </c>
      <c r="H2070" s="15">
        <f t="shared" si="66"/>
        <v>0</v>
      </c>
    </row>
    <row r="2071" spans="1:8" s="8" customFormat="1" ht="15.75" customHeight="1" x14ac:dyDescent="0.25">
      <c r="A2071" s="96">
        <v>58</v>
      </c>
      <c r="B2071" s="12"/>
      <c r="C2071" s="123" t="s">
        <v>720</v>
      </c>
      <c r="D2071" s="13" t="s">
        <v>1156</v>
      </c>
      <c r="E2071" s="157">
        <v>1</v>
      </c>
      <c r="F2071" s="158">
        <v>70</v>
      </c>
      <c r="G2071" s="15">
        <v>0</v>
      </c>
      <c r="H2071" s="15">
        <f t="shared" si="66"/>
        <v>70</v>
      </c>
    </row>
    <row r="2072" spans="1:8" s="8" customFormat="1" ht="15.75" customHeight="1" x14ac:dyDescent="0.25">
      <c r="A2072" s="96">
        <v>59</v>
      </c>
      <c r="B2072" s="12"/>
      <c r="C2072" s="123" t="s">
        <v>3357</v>
      </c>
      <c r="D2072" s="13" t="s">
        <v>1156</v>
      </c>
      <c r="E2072" s="157">
        <v>1</v>
      </c>
      <c r="F2072" s="158">
        <v>0</v>
      </c>
      <c r="G2072" s="15">
        <v>0</v>
      </c>
      <c r="H2072" s="15">
        <f t="shared" si="66"/>
        <v>0</v>
      </c>
    </row>
    <row r="2073" spans="1:8" s="8" customFormat="1" ht="15.75" customHeight="1" x14ac:dyDescent="0.25">
      <c r="A2073" s="96">
        <v>60</v>
      </c>
      <c r="B2073" s="12"/>
      <c r="C2073" s="123" t="s">
        <v>3151</v>
      </c>
      <c r="D2073" s="13" t="s">
        <v>1156</v>
      </c>
      <c r="E2073" s="157">
        <v>1</v>
      </c>
      <c r="F2073" s="158">
        <v>85</v>
      </c>
      <c r="G2073" s="15">
        <v>0</v>
      </c>
      <c r="H2073" s="15">
        <f t="shared" si="66"/>
        <v>85</v>
      </c>
    </row>
    <row r="2074" spans="1:8" s="8" customFormat="1" ht="15.75" customHeight="1" x14ac:dyDescent="0.25">
      <c r="A2074" s="96">
        <v>61</v>
      </c>
      <c r="B2074" s="12"/>
      <c r="C2074" s="123" t="s">
        <v>3152</v>
      </c>
      <c r="D2074" s="13" t="s">
        <v>1156</v>
      </c>
      <c r="E2074" s="157">
        <v>1</v>
      </c>
      <c r="F2074" s="158">
        <v>900</v>
      </c>
      <c r="G2074" s="15">
        <v>0</v>
      </c>
      <c r="H2074" s="15">
        <f t="shared" si="66"/>
        <v>900</v>
      </c>
    </row>
    <row r="2075" spans="1:8" s="8" customFormat="1" ht="15.75" customHeight="1" x14ac:dyDescent="0.25">
      <c r="A2075" s="96">
        <v>62</v>
      </c>
      <c r="B2075" s="12"/>
      <c r="C2075" s="123" t="s">
        <v>3153</v>
      </c>
      <c r="D2075" s="13" t="s">
        <v>1156</v>
      </c>
      <c r="E2075" s="157">
        <v>1</v>
      </c>
      <c r="F2075" s="158">
        <v>385</v>
      </c>
      <c r="G2075" s="15">
        <v>0</v>
      </c>
      <c r="H2075" s="15">
        <f t="shared" si="66"/>
        <v>385</v>
      </c>
    </row>
    <row r="2076" spans="1:8" s="8" customFormat="1" ht="15.75" customHeight="1" x14ac:dyDescent="0.25">
      <c r="A2076" s="96">
        <v>63</v>
      </c>
      <c r="B2076" s="12"/>
      <c r="C2076" s="123" t="s">
        <v>3154</v>
      </c>
      <c r="D2076" s="13" t="s">
        <v>1156</v>
      </c>
      <c r="E2076" s="157">
        <v>1</v>
      </c>
      <c r="F2076" s="158">
        <v>0</v>
      </c>
      <c r="G2076" s="15">
        <v>0</v>
      </c>
      <c r="H2076" s="15">
        <f t="shared" si="66"/>
        <v>0</v>
      </c>
    </row>
    <row r="2077" spans="1:8" s="8" customFormat="1" ht="15.75" customHeight="1" x14ac:dyDescent="0.25">
      <c r="A2077" s="96">
        <v>64</v>
      </c>
      <c r="B2077" s="12"/>
      <c r="C2077" s="123" t="s">
        <v>3358</v>
      </c>
      <c r="D2077" s="13" t="s">
        <v>1156</v>
      </c>
      <c r="E2077" s="157">
        <v>60</v>
      </c>
      <c r="F2077" s="158">
        <v>450</v>
      </c>
      <c r="G2077" s="15">
        <v>0</v>
      </c>
      <c r="H2077" s="15">
        <f t="shared" si="66"/>
        <v>450</v>
      </c>
    </row>
    <row r="2078" spans="1:8" s="8" customFormat="1" ht="15.75" customHeight="1" x14ac:dyDescent="0.25">
      <c r="A2078" s="96">
        <v>65</v>
      </c>
      <c r="B2078" s="12"/>
      <c r="C2078" s="156" t="s">
        <v>3155</v>
      </c>
      <c r="D2078" s="13" t="s">
        <v>1156</v>
      </c>
      <c r="E2078" s="157">
        <v>1</v>
      </c>
      <c r="F2078" s="158">
        <v>115</v>
      </c>
      <c r="G2078" s="15">
        <v>0</v>
      </c>
      <c r="H2078" s="15">
        <f t="shared" ref="H2078:H2141" si="67">F2078-G2078</f>
        <v>115</v>
      </c>
    </row>
    <row r="2079" spans="1:8" s="8" customFormat="1" ht="15.75" customHeight="1" x14ac:dyDescent="0.25">
      <c r="A2079" s="96">
        <v>66</v>
      </c>
      <c r="B2079" s="12"/>
      <c r="C2079" s="48" t="s">
        <v>3359</v>
      </c>
      <c r="D2079" s="13" t="s">
        <v>1156</v>
      </c>
      <c r="E2079" s="157">
        <v>4</v>
      </c>
      <c r="F2079" s="158">
        <v>2000</v>
      </c>
      <c r="G2079" s="15">
        <v>0</v>
      </c>
      <c r="H2079" s="15">
        <f t="shared" si="67"/>
        <v>2000</v>
      </c>
    </row>
    <row r="2080" spans="1:8" s="8" customFormat="1" ht="15.75" customHeight="1" x14ac:dyDescent="0.25">
      <c r="A2080" s="96">
        <v>67</v>
      </c>
      <c r="B2080" s="12"/>
      <c r="C2080" s="101" t="s">
        <v>2066</v>
      </c>
      <c r="D2080" s="13" t="s">
        <v>1156</v>
      </c>
      <c r="E2080" s="157">
        <v>1</v>
      </c>
      <c r="F2080" s="158">
        <v>2859</v>
      </c>
      <c r="G2080" s="15">
        <v>0</v>
      </c>
      <c r="H2080" s="15">
        <f t="shared" si="67"/>
        <v>2859</v>
      </c>
    </row>
    <row r="2081" spans="1:8" s="8" customFormat="1" ht="15.75" customHeight="1" x14ac:dyDescent="0.25">
      <c r="A2081" s="96">
        <v>68</v>
      </c>
      <c r="B2081" s="12"/>
      <c r="C2081" s="159" t="s">
        <v>2505</v>
      </c>
      <c r="D2081" s="13" t="s">
        <v>1156</v>
      </c>
      <c r="E2081" s="157">
        <v>40</v>
      </c>
      <c r="F2081" s="158">
        <v>22000</v>
      </c>
      <c r="G2081" s="15">
        <v>0</v>
      </c>
      <c r="H2081" s="15">
        <f t="shared" si="67"/>
        <v>22000</v>
      </c>
    </row>
    <row r="2082" spans="1:8" s="8" customFormat="1" ht="15.75" customHeight="1" x14ac:dyDescent="0.25">
      <c r="A2082" s="96">
        <v>69</v>
      </c>
      <c r="B2082" s="12"/>
      <c r="C2082" s="159" t="s">
        <v>3360</v>
      </c>
      <c r="D2082" s="13" t="s">
        <v>1156</v>
      </c>
      <c r="E2082" s="157">
        <v>1</v>
      </c>
      <c r="F2082" s="158">
        <v>460</v>
      </c>
      <c r="G2082" s="15">
        <v>0</v>
      </c>
      <c r="H2082" s="15">
        <f t="shared" si="67"/>
        <v>460</v>
      </c>
    </row>
    <row r="2083" spans="1:8" s="8" customFormat="1" ht="15.75" customHeight="1" x14ac:dyDescent="0.25">
      <c r="A2083" s="96">
        <v>70</v>
      </c>
      <c r="B2083" s="12"/>
      <c r="C2083" s="159" t="s">
        <v>2196</v>
      </c>
      <c r="D2083" s="13" t="s">
        <v>1156</v>
      </c>
      <c r="E2083" s="157">
        <v>3</v>
      </c>
      <c r="F2083" s="158">
        <v>420</v>
      </c>
      <c r="G2083" s="15">
        <v>0</v>
      </c>
      <c r="H2083" s="15">
        <f t="shared" si="67"/>
        <v>420</v>
      </c>
    </row>
    <row r="2084" spans="1:8" s="8" customFormat="1" ht="15.75" customHeight="1" x14ac:dyDescent="0.25">
      <c r="A2084" s="96">
        <v>71</v>
      </c>
      <c r="B2084" s="12"/>
      <c r="C2084" s="280" t="s">
        <v>3156</v>
      </c>
      <c r="D2084" s="13" t="s">
        <v>1156</v>
      </c>
      <c r="E2084" s="203">
        <v>1</v>
      </c>
      <c r="F2084" s="158">
        <v>215</v>
      </c>
      <c r="G2084" s="15">
        <v>0</v>
      </c>
      <c r="H2084" s="15">
        <f t="shared" si="67"/>
        <v>215</v>
      </c>
    </row>
    <row r="2085" spans="1:8" s="8" customFormat="1" ht="15.75" customHeight="1" x14ac:dyDescent="0.25">
      <c r="A2085" s="96">
        <v>72</v>
      </c>
      <c r="B2085" s="12"/>
      <c r="C2085" s="280" t="s">
        <v>3157</v>
      </c>
      <c r="D2085" s="13" t="s">
        <v>1156</v>
      </c>
      <c r="E2085" s="203">
        <v>1</v>
      </c>
      <c r="F2085" s="158">
        <v>120</v>
      </c>
      <c r="G2085" s="15">
        <v>0</v>
      </c>
      <c r="H2085" s="15">
        <f t="shared" si="67"/>
        <v>120</v>
      </c>
    </row>
    <row r="2086" spans="1:8" s="8" customFormat="1" ht="15.75" customHeight="1" x14ac:dyDescent="0.25">
      <c r="A2086" s="96">
        <v>73</v>
      </c>
      <c r="B2086" s="12"/>
      <c r="C2086" s="280" t="s">
        <v>3158</v>
      </c>
      <c r="D2086" s="13" t="s">
        <v>1156</v>
      </c>
      <c r="E2086" s="203">
        <v>2</v>
      </c>
      <c r="F2086" s="158">
        <v>2006</v>
      </c>
      <c r="G2086" s="15">
        <v>0</v>
      </c>
      <c r="H2086" s="15">
        <f t="shared" si="67"/>
        <v>2006</v>
      </c>
    </row>
    <row r="2087" spans="1:8" s="8" customFormat="1" ht="15.75" customHeight="1" x14ac:dyDescent="0.25">
      <c r="A2087" s="96">
        <v>74</v>
      </c>
      <c r="B2087" s="12"/>
      <c r="C2087" s="281" t="s">
        <v>3159</v>
      </c>
      <c r="D2087" s="13" t="s">
        <v>1156</v>
      </c>
      <c r="E2087" s="204">
        <v>2</v>
      </c>
      <c r="F2087" s="162">
        <v>160</v>
      </c>
      <c r="G2087" s="15">
        <v>0</v>
      </c>
      <c r="H2087" s="15">
        <f t="shared" si="67"/>
        <v>160</v>
      </c>
    </row>
    <row r="2088" spans="1:8" s="8" customFormat="1" ht="15.75" customHeight="1" x14ac:dyDescent="0.25">
      <c r="A2088" s="96">
        <v>75</v>
      </c>
      <c r="B2088" s="12"/>
      <c r="C2088" s="156" t="s">
        <v>3160</v>
      </c>
      <c r="D2088" s="13" t="s">
        <v>1156</v>
      </c>
      <c r="E2088" s="205">
        <v>1</v>
      </c>
      <c r="F2088" s="36">
        <v>653.4</v>
      </c>
      <c r="G2088" s="15">
        <v>0</v>
      </c>
      <c r="H2088" s="15">
        <f t="shared" si="67"/>
        <v>653.4</v>
      </c>
    </row>
    <row r="2089" spans="1:8" s="8" customFormat="1" ht="15.75" customHeight="1" x14ac:dyDescent="0.25">
      <c r="A2089" s="96">
        <v>76</v>
      </c>
      <c r="B2089" s="12"/>
      <c r="C2089" s="163" t="s">
        <v>3361</v>
      </c>
      <c r="D2089" s="13" t="s">
        <v>1156</v>
      </c>
      <c r="E2089" s="205">
        <v>1</v>
      </c>
      <c r="F2089" s="36">
        <v>43</v>
      </c>
      <c r="G2089" s="15">
        <v>0</v>
      </c>
      <c r="H2089" s="15">
        <f t="shared" si="67"/>
        <v>43</v>
      </c>
    </row>
    <row r="2090" spans="1:8" s="8" customFormat="1" ht="15.75" customHeight="1" x14ac:dyDescent="0.25">
      <c r="A2090" s="96">
        <v>77</v>
      </c>
      <c r="B2090" s="12"/>
      <c r="C2090" s="163" t="s">
        <v>3362</v>
      </c>
      <c r="D2090" s="13" t="s">
        <v>1156</v>
      </c>
      <c r="E2090" s="205">
        <v>1</v>
      </c>
      <c r="F2090" s="36">
        <v>44</v>
      </c>
      <c r="G2090" s="15">
        <v>0</v>
      </c>
      <c r="H2090" s="15">
        <f t="shared" si="67"/>
        <v>44</v>
      </c>
    </row>
    <row r="2091" spans="1:8" s="8" customFormat="1" ht="15.75" customHeight="1" x14ac:dyDescent="0.25">
      <c r="A2091" s="96">
        <v>78</v>
      </c>
      <c r="B2091" s="12"/>
      <c r="C2091" s="163" t="s">
        <v>3363</v>
      </c>
      <c r="D2091" s="13" t="s">
        <v>1156</v>
      </c>
      <c r="E2091" s="205">
        <v>1</v>
      </c>
      <c r="F2091" s="36">
        <v>44</v>
      </c>
      <c r="G2091" s="15">
        <v>0</v>
      </c>
      <c r="H2091" s="15">
        <f t="shared" si="67"/>
        <v>44</v>
      </c>
    </row>
    <row r="2092" spans="1:8" s="8" customFormat="1" ht="15.75" customHeight="1" x14ac:dyDescent="0.25">
      <c r="A2092" s="96">
        <v>79</v>
      </c>
      <c r="B2092" s="12"/>
      <c r="C2092" s="163" t="s">
        <v>3364</v>
      </c>
      <c r="D2092" s="13" t="s">
        <v>1156</v>
      </c>
      <c r="E2092" s="205">
        <v>1</v>
      </c>
      <c r="F2092" s="36">
        <v>40</v>
      </c>
      <c r="G2092" s="15">
        <v>0</v>
      </c>
      <c r="H2092" s="15">
        <f t="shared" si="67"/>
        <v>40</v>
      </c>
    </row>
    <row r="2093" spans="1:8" s="8" customFormat="1" ht="15.75" customHeight="1" x14ac:dyDescent="0.25">
      <c r="A2093" s="96">
        <v>80</v>
      </c>
      <c r="B2093" s="12"/>
      <c r="C2093" s="163" t="s">
        <v>3365</v>
      </c>
      <c r="D2093" s="13" t="s">
        <v>1156</v>
      </c>
      <c r="E2093" s="205">
        <v>1</v>
      </c>
      <c r="F2093" s="36">
        <v>35</v>
      </c>
      <c r="G2093" s="15">
        <v>0</v>
      </c>
      <c r="H2093" s="15">
        <f t="shared" si="67"/>
        <v>35</v>
      </c>
    </row>
    <row r="2094" spans="1:8" s="8" customFormat="1" ht="15.75" customHeight="1" x14ac:dyDescent="0.25">
      <c r="A2094" s="96">
        <v>81</v>
      </c>
      <c r="B2094" s="12"/>
      <c r="C2094" s="163" t="s">
        <v>3366</v>
      </c>
      <c r="D2094" s="13" t="s">
        <v>1156</v>
      </c>
      <c r="E2094" s="206">
        <v>1</v>
      </c>
      <c r="F2094" s="164">
        <v>35</v>
      </c>
      <c r="G2094" s="15">
        <v>0</v>
      </c>
      <c r="H2094" s="15">
        <f t="shared" si="67"/>
        <v>35</v>
      </c>
    </row>
    <row r="2095" spans="1:8" s="8" customFormat="1" ht="15.75" customHeight="1" x14ac:dyDescent="0.25">
      <c r="A2095" s="96">
        <v>82</v>
      </c>
      <c r="B2095" s="12"/>
      <c r="C2095" s="156" t="s">
        <v>3161</v>
      </c>
      <c r="D2095" s="13" t="s">
        <v>1156</v>
      </c>
      <c r="E2095" s="206">
        <v>2</v>
      </c>
      <c r="F2095" s="164">
        <v>252</v>
      </c>
      <c r="G2095" s="15">
        <v>0</v>
      </c>
      <c r="H2095" s="15">
        <f t="shared" si="67"/>
        <v>252</v>
      </c>
    </row>
    <row r="2096" spans="1:8" s="8" customFormat="1" ht="15.75" customHeight="1" x14ac:dyDescent="0.25">
      <c r="A2096" s="96">
        <v>83</v>
      </c>
      <c r="B2096" s="12"/>
      <c r="C2096" s="156" t="s">
        <v>3162</v>
      </c>
      <c r="D2096" s="13" t="s">
        <v>1156</v>
      </c>
      <c r="E2096" s="11">
        <v>1</v>
      </c>
      <c r="F2096" s="15">
        <v>0</v>
      </c>
      <c r="G2096" s="15">
        <v>0</v>
      </c>
      <c r="H2096" s="15">
        <f t="shared" si="67"/>
        <v>0</v>
      </c>
    </row>
    <row r="2097" spans="1:8" s="8" customFormat="1" ht="15.75" customHeight="1" x14ac:dyDescent="0.25">
      <c r="A2097" s="96">
        <v>84</v>
      </c>
      <c r="B2097" s="12"/>
      <c r="C2097" s="156" t="s">
        <v>3163</v>
      </c>
      <c r="D2097" s="13" t="s">
        <v>1156</v>
      </c>
      <c r="E2097" s="11">
        <v>1</v>
      </c>
      <c r="F2097" s="15">
        <v>130</v>
      </c>
      <c r="G2097" s="15">
        <v>0</v>
      </c>
      <c r="H2097" s="15">
        <f t="shared" si="67"/>
        <v>130</v>
      </c>
    </row>
    <row r="2098" spans="1:8" s="8" customFormat="1" ht="15.75" customHeight="1" x14ac:dyDescent="0.25">
      <c r="A2098" s="96">
        <v>85</v>
      </c>
      <c r="B2098" s="12"/>
      <c r="C2098" s="156" t="s">
        <v>3164</v>
      </c>
      <c r="D2098" s="13" t="s">
        <v>1156</v>
      </c>
      <c r="E2098" s="12">
        <v>1</v>
      </c>
      <c r="F2098" s="15">
        <v>130</v>
      </c>
      <c r="G2098" s="15">
        <v>0</v>
      </c>
      <c r="H2098" s="15">
        <f t="shared" si="67"/>
        <v>130</v>
      </c>
    </row>
    <row r="2099" spans="1:8" s="8" customFormat="1" ht="15.75" customHeight="1" x14ac:dyDescent="0.25">
      <c r="A2099" s="96">
        <v>86</v>
      </c>
      <c r="B2099" s="12"/>
      <c r="C2099" s="163" t="s">
        <v>3165</v>
      </c>
      <c r="D2099" s="13" t="s">
        <v>1156</v>
      </c>
      <c r="E2099" s="13">
        <v>1</v>
      </c>
      <c r="F2099" s="15">
        <v>160</v>
      </c>
      <c r="G2099" s="15">
        <v>0</v>
      </c>
      <c r="H2099" s="15">
        <f t="shared" si="67"/>
        <v>160</v>
      </c>
    </row>
    <row r="2100" spans="1:8" s="8" customFormat="1" ht="15.75" customHeight="1" x14ac:dyDescent="0.25">
      <c r="A2100" s="96">
        <v>87</v>
      </c>
      <c r="B2100" s="12"/>
      <c r="C2100" s="163" t="s">
        <v>3166</v>
      </c>
      <c r="D2100" s="13" t="s">
        <v>1156</v>
      </c>
      <c r="E2100" s="11">
        <v>1</v>
      </c>
      <c r="F2100" s="15">
        <v>160</v>
      </c>
      <c r="G2100" s="15">
        <v>0</v>
      </c>
      <c r="H2100" s="15">
        <f t="shared" si="67"/>
        <v>160</v>
      </c>
    </row>
    <row r="2101" spans="1:8" s="8" customFormat="1" ht="15.75" customHeight="1" x14ac:dyDescent="0.25">
      <c r="A2101" s="96">
        <v>88</v>
      </c>
      <c r="B2101" s="12"/>
      <c r="C2101" s="163" t="s">
        <v>3367</v>
      </c>
      <c r="D2101" s="13" t="s">
        <v>1156</v>
      </c>
      <c r="E2101" s="11">
        <v>1</v>
      </c>
      <c r="F2101" s="15">
        <v>760</v>
      </c>
      <c r="G2101" s="15">
        <v>0</v>
      </c>
      <c r="H2101" s="15">
        <f t="shared" si="67"/>
        <v>760</v>
      </c>
    </row>
    <row r="2102" spans="1:8" s="8" customFormat="1" ht="15.75" customHeight="1" x14ac:dyDescent="0.25">
      <c r="A2102" s="96">
        <v>89</v>
      </c>
      <c r="B2102" s="12"/>
      <c r="C2102" s="156" t="s">
        <v>3167</v>
      </c>
      <c r="D2102" s="13" t="s">
        <v>1156</v>
      </c>
      <c r="E2102" s="11">
        <v>1</v>
      </c>
      <c r="F2102" s="15">
        <v>899</v>
      </c>
      <c r="G2102" s="15">
        <v>0</v>
      </c>
      <c r="H2102" s="15">
        <f t="shared" si="67"/>
        <v>899</v>
      </c>
    </row>
    <row r="2103" spans="1:8" s="8" customFormat="1" ht="15.75" customHeight="1" x14ac:dyDescent="0.25">
      <c r="A2103" s="96">
        <v>90</v>
      </c>
      <c r="B2103" s="12"/>
      <c r="C2103" s="163" t="s">
        <v>3319</v>
      </c>
      <c r="D2103" s="13" t="s">
        <v>1156</v>
      </c>
      <c r="E2103" s="11">
        <v>2</v>
      </c>
      <c r="F2103" s="15">
        <v>100</v>
      </c>
      <c r="G2103" s="15">
        <v>0</v>
      </c>
      <c r="H2103" s="15">
        <f t="shared" si="67"/>
        <v>100</v>
      </c>
    </row>
    <row r="2104" spans="1:8" s="8" customFormat="1" ht="15.75" customHeight="1" x14ac:dyDescent="0.25">
      <c r="A2104" s="96">
        <v>91</v>
      </c>
      <c r="B2104" s="12"/>
      <c r="C2104" s="163" t="s">
        <v>3168</v>
      </c>
      <c r="D2104" s="13" t="s">
        <v>1156</v>
      </c>
      <c r="E2104" s="11">
        <v>1</v>
      </c>
      <c r="F2104" s="15">
        <v>0</v>
      </c>
      <c r="G2104" s="15">
        <v>0</v>
      </c>
      <c r="H2104" s="15">
        <f t="shared" si="67"/>
        <v>0</v>
      </c>
    </row>
    <row r="2105" spans="1:8" s="8" customFormat="1" ht="15.75" customHeight="1" x14ac:dyDescent="0.25">
      <c r="A2105" s="96">
        <v>92</v>
      </c>
      <c r="B2105" s="12"/>
      <c r="C2105" s="163" t="s">
        <v>3368</v>
      </c>
      <c r="D2105" s="13" t="s">
        <v>1156</v>
      </c>
      <c r="E2105" s="165">
        <v>20</v>
      </c>
      <c r="F2105" s="158">
        <v>1200</v>
      </c>
      <c r="G2105" s="15">
        <v>0</v>
      </c>
      <c r="H2105" s="15">
        <f t="shared" si="67"/>
        <v>1200</v>
      </c>
    </row>
    <row r="2106" spans="1:8" s="8" customFormat="1" ht="15.75" customHeight="1" x14ac:dyDescent="0.25">
      <c r="A2106" s="96">
        <v>93</v>
      </c>
      <c r="B2106" s="12"/>
      <c r="C2106" s="163" t="s">
        <v>3369</v>
      </c>
      <c r="D2106" s="13" t="s">
        <v>1156</v>
      </c>
      <c r="E2106" s="165">
        <v>1</v>
      </c>
      <c r="F2106" s="158">
        <v>840</v>
      </c>
      <c r="G2106" s="15">
        <v>0</v>
      </c>
      <c r="H2106" s="15">
        <f t="shared" si="67"/>
        <v>840</v>
      </c>
    </row>
    <row r="2107" spans="1:8" s="8" customFormat="1" ht="15.75" customHeight="1" x14ac:dyDescent="0.25">
      <c r="A2107" s="96">
        <v>94</v>
      </c>
      <c r="B2107" s="12"/>
      <c r="C2107" s="163" t="s">
        <v>3370</v>
      </c>
      <c r="D2107" s="13" t="s">
        <v>1156</v>
      </c>
      <c r="E2107" s="165">
        <v>1</v>
      </c>
      <c r="F2107" s="158">
        <v>40</v>
      </c>
      <c r="G2107" s="15">
        <v>0</v>
      </c>
      <c r="H2107" s="15">
        <f t="shared" si="67"/>
        <v>40</v>
      </c>
    </row>
    <row r="2108" spans="1:8" s="8" customFormat="1" ht="15.75" customHeight="1" x14ac:dyDescent="0.25">
      <c r="A2108" s="96">
        <v>95</v>
      </c>
      <c r="B2108" s="12"/>
      <c r="C2108" s="163" t="s">
        <v>3371</v>
      </c>
      <c r="D2108" s="13" t="s">
        <v>1156</v>
      </c>
      <c r="E2108" s="165">
        <v>3</v>
      </c>
      <c r="F2108" s="158">
        <v>900</v>
      </c>
      <c r="G2108" s="15">
        <v>0</v>
      </c>
      <c r="H2108" s="15">
        <f t="shared" si="67"/>
        <v>900</v>
      </c>
    </row>
    <row r="2109" spans="1:8" s="8" customFormat="1" ht="15.75" customHeight="1" x14ac:dyDescent="0.25">
      <c r="A2109" s="96">
        <v>96</v>
      </c>
      <c r="B2109" s="12"/>
      <c r="C2109" s="163" t="s">
        <v>3372</v>
      </c>
      <c r="D2109" s="13" t="s">
        <v>1156</v>
      </c>
      <c r="E2109" s="165">
        <v>3</v>
      </c>
      <c r="F2109" s="158">
        <v>480</v>
      </c>
      <c r="G2109" s="15">
        <v>0</v>
      </c>
      <c r="H2109" s="15">
        <f t="shared" si="67"/>
        <v>480</v>
      </c>
    </row>
    <row r="2110" spans="1:8" s="8" customFormat="1" ht="15.75" customHeight="1" x14ac:dyDescent="0.25">
      <c r="A2110" s="96">
        <v>97</v>
      </c>
      <c r="B2110" s="12"/>
      <c r="C2110" s="163" t="s">
        <v>3169</v>
      </c>
      <c r="D2110" s="13" t="s">
        <v>1156</v>
      </c>
      <c r="E2110" s="165">
        <v>1</v>
      </c>
      <c r="F2110" s="158">
        <v>112</v>
      </c>
      <c r="G2110" s="15">
        <v>0</v>
      </c>
      <c r="H2110" s="15">
        <f t="shared" si="67"/>
        <v>112</v>
      </c>
    </row>
    <row r="2111" spans="1:8" s="8" customFormat="1" ht="15.75" customHeight="1" x14ac:dyDescent="0.25">
      <c r="A2111" s="96">
        <v>98</v>
      </c>
      <c r="B2111" s="12"/>
      <c r="C2111" s="163" t="s">
        <v>3170</v>
      </c>
      <c r="D2111" s="13" t="s">
        <v>1156</v>
      </c>
      <c r="E2111" s="165">
        <v>1</v>
      </c>
      <c r="F2111" s="158">
        <v>132</v>
      </c>
      <c r="G2111" s="15">
        <v>0</v>
      </c>
      <c r="H2111" s="15">
        <f t="shared" si="67"/>
        <v>132</v>
      </c>
    </row>
    <row r="2112" spans="1:8" s="8" customFormat="1" ht="15.75" customHeight="1" x14ac:dyDescent="0.25">
      <c r="A2112" s="96">
        <v>99</v>
      </c>
      <c r="B2112" s="12"/>
      <c r="C2112" s="156" t="s">
        <v>3171</v>
      </c>
      <c r="D2112" s="13" t="s">
        <v>1156</v>
      </c>
      <c r="E2112" s="165">
        <v>1</v>
      </c>
      <c r="F2112" s="158">
        <v>220</v>
      </c>
      <c r="G2112" s="15">
        <v>0</v>
      </c>
      <c r="H2112" s="15">
        <f t="shared" si="67"/>
        <v>220</v>
      </c>
    </row>
    <row r="2113" spans="1:8" s="8" customFormat="1" ht="15.75" customHeight="1" x14ac:dyDescent="0.25">
      <c r="A2113" s="96">
        <v>100</v>
      </c>
      <c r="B2113" s="12"/>
      <c r="C2113" s="156" t="s">
        <v>3172</v>
      </c>
      <c r="D2113" s="13" t="s">
        <v>1156</v>
      </c>
      <c r="E2113" s="165">
        <v>1</v>
      </c>
      <c r="F2113" s="158">
        <v>640</v>
      </c>
      <c r="G2113" s="15">
        <v>0</v>
      </c>
      <c r="H2113" s="15">
        <f t="shared" si="67"/>
        <v>640</v>
      </c>
    </row>
    <row r="2114" spans="1:8" s="8" customFormat="1" ht="15.75" customHeight="1" x14ac:dyDescent="0.25">
      <c r="A2114" s="96">
        <v>101</v>
      </c>
      <c r="B2114" s="12"/>
      <c r="C2114" s="156" t="s">
        <v>3173</v>
      </c>
      <c r="D2114" s="13" t="s">
        <v>1156</v>
      </c>
      <c r="E2114" s="165">
        <v>1</v>
      </c>
      <c r="F2114" s="158">
        <v>150</v>
      </c>
      <c r="G2114" s="15">
        <v>0</v>
      </c>
      <c r="H2114" s="15">
        <f t="shared" si="67"/>
        <v>150</v>
      </c>
    </row>
    <row r="2115" spans="1:8" s="8" customFormat="1" ht="15.75" customHeight="1" x14ac:dyDescent="0.25">
      <c r="A2115" s="96">
        <v>102</v>
      </c>
      <c r="B2115" s="12"/>
      <c r="C2115" s="163" t="s">
        <v>3373</v>
      </c>
      <c r="D2115" s="13" t="s">
        <v>1156</v>
      </c>
      <c r="E2115" s="11">
        <v>2</v>
      </c>
      <c r="F2115" s="15">
        <v>0</v>
      </c>
      <c r="G2115" s="15">
        <v>0</v>
      </c>
      <c r="H2115" s="15">
        <f t="shared" si="67"/>
        <v>0</v>
      </c>
    </row>
    <row r="2116" spans="1:8" s="8" customFormat="1" ht="15.75" customHeight="1" x14ac:dyDescent="0.25">
      <c r="A2116" s="96">
        <v>103</v>
      </c>
      <c r="B2116" s="12"/>
      <c r="C2116" s="163" t="s">
        <v>3174</v>
      </c>
      <c r="D2116" s="13" t="s">
        <v>1156</v>
      </c>
      <c r="E2116" s="11">
        <v>3</v>
      </c>
      <c r="F2116" s="15">
        <v>345</v>
      </c>
      <c r="G2116" s="15">
        <v>0</v>
      </c>
      <c r="H2116" s="15">
        <f t="shared" si="67"/>
        <v>345</v>
      </c>
    </row>
    <row r="2117" spans="1:8" s="8" customFormat="1" ht="15.75" customHeight="1" x14ac:dyDescent="0.25">
      <c r="A2117" s="96">
        <v>104</v>
      </c>
      <c r="B2117" s="12"/>
      <c r="C2117" s="163" t="s">
        <v>3374</v>
      </c>
      <c r="D2117" s="13" t="s">
        <v>1156</v>
      </c>
      <c r="E2117" s="11">
        <v>1</v>
      </c>
      <c r="F2117" s="15">
        <v>305</v>
      </c>
      <c r="G2117" s="15">
        <v>0</v>
      </c>
      <c r="H2117" s="15">
        <f t="shared" si="67"/>
        <v>305</v>
      </c>
    </row>
    <row r="2118" spans="1:8" s="8" customFormat="1" ht="15.75" customHeight="1" x14ac:dyDescent="0.25">
      <c r="A2118" s="96">
        <v>105</v>
      </c>
      <c r="B2118" s="12"/>
      <c r="C2118" s="163" t="s">
        <v>3375</v>
      </c>
      <c r="D2118" s="13" t="s">
        <v>1156</v>
      </c>
      <c r="E2118" s="11">
        <v>1</v>
      </c>
      <c r="F2118" s="15">
        <v>685</v>
      </c>
      <c r="G2118" s="15">
        <v>0</v>
      </c>
      <c r="H2118" s="15">
        <f t="shared" si="67"/>
        <v>685</v>
      </c>
    </row>
    <row r="2119" spans="1:8" s="8" customFormat="1" ht="15.75" customHeight="1" x14ac:dyDescent="0.25">
      <c r="A2119" s="96">
        <v>106</v>
      </c>
      <c r="B2119" s="12"/>
      <c r="C2119" s="156" t="s">
        <v>3376</v>
      </c>
      <c r="D2119" s="13" t="s">
        <v>1156</v>
      </c>
      <c r="E2119" s="11">
        <v>1</v>
      </c>
      <c r="F2119" s="15">
        <v>205</v>
      </c>
      <c r="G2119" s="15">
        <v>0</v>
      </c>
      <c r="H2119" s="15">
        <f t="shared" si="67"/>
        <v>205</v>
      </c>
    </row>
    <row r="2120" spans="1:8" s="8" customFormat="1" ht="15.75" customHeight="1" x14ac:dyDescent="0.25">
      <c r="A2120" s="96">
        <v>107</v>
      </c>
      <c r="B2120" s="12"/>
      <c r="C2120" s="156" t="s">
        <v>3377</v>
      </c>
      <c r="D2120" s="13" t="s">
        <v>1156</v>
      </c>
      <c r="E2120" s="11">
        <v>1</v>
      </c>
      <c r="F2120" s="15">
        <v>299</v>
      </c>
      <c r="G2120" s="15">
        <v>0</v>
      </c>
      <c r="H2120" s="15">
        <f t="shared" si="67"/>
        <v>299</v>
      </c>
    </row>
    <row r="2121" spans="1:8" s="8" customFormat="1" ht="15.75" customHeight="1" x14ac:dyDescent="0.25">
      <c r="A2121" s="96">
        <v>108</v>
      </c>
      <c r="B2121" s="12"/>
      <c r="C2121" s="156" t="s">
        <v>3378</v>
      </c>
      <c r="D2121" s="13" t="s">
        <v>1156</v>
      </c>
      <c r="E2121" s="11">
        <v>1</v>
      </c>
      <c r="F2121" s="15">
        <v>165</v>
      </c>
      <c r="G2121" s="15">
        <v>0</v>
      </c>
      <c r="H2121" s="15">
        <f t="shared" si="67"/>
        <v>165</v>
      </c>
    </row>
    <row r="2122" spans="1:8" s="8" customFormat="1" ht="15.75" customHeight="1" x14ac:dyDescent="0.25">
      <c r="A2122" s="96">
        <v>109</v>
      </c>
      <c r="B2122" s="12"/>
      <c r="C2122" s="156" t="s">
        <v>3379</v>
      </c>
      <c r="D2122" s="13" t="s">
        <v>1156</v>
      </c>
      <c r="E2122" s="11">
        <v>1</v>
      </c>
      <c r="F2122" s="15">
        <v>499</v>
      </c>
      <c r="G2122" s="15">
        <v>0</v>
      </c>
      <c r="H2122" s="15">
        <f t="shared" si="67"/>
        <v>499</v>
      </c>
    </row>
    <row r="2123" spans="1:8" s="8" customFormat="1" ht="15.75" customHeight="1" x14ac:dyDescent="0.25">
      <c r="A2123" s="96">
        <v>110</v>
      </c>
      <c r="B2123" s="12"/>
      <c r="C2123" s="163" t="s">
        <v>3175</v>
      </c>
      <c r="D2123" s="13" t="s">
        <v>1156</v>
      </c>
      <c r="E2123" s="11">
        <v>2</v>
      </c>
      <c r="F2123" s="15">
        <v>846.72</v>
      </c>
      <c r="G2123" s="15">
        <v>0</v>
      </c>
      <c r="H2123" s="15">
        <f t="shared" si="67"/>
        <v>846.72</v>
      </c>
    </row>
    <row r="2124" spans="1:8" s="8" customFormat="1" ht="15.75" customHeight="1" x14ac:dyDescent="0.25">
      <c r="A2124" s="96">
        <v>111</v>
      </c>
      <c r="B2124" s="12"/>
      <c r="C2124" s="156" t="s">
        <v>3163</v>
      </c>
      <c r="D2124" s="13" t="s">
        <v>1156</v>
      </c>
      <c r="E2124" s="13">
        <v>1</v>
      </c>
      <c r="F2124" s="15">
        <v>130</v>
      </c>
      <c r="G2124" s="15">
        <v>0</v>
      </c>
      <c r="H2124" s="15">
        <f t="shared" si="67"/>
        <v>130</v>
      </c>
    </row>
    <row r="2125" spans="1:8" s="8" customFormat="1" ht="15.75" customHeight="1" x14ac:dyDescent="0.25">
      <c r="A2125" s="96">
        <v>112</v>
      </c>
      <c r="B2125" s="12"/>
      <c r="C2125" s="156" t="s">
        <v>3164</v>
      </c>
      <c r="D2125" s="13" t="s">
        <v>1156</v>
      </c>
      <c r="E2125" s="13">
        <v>1</v>
      </c>
      <c r="F2125" s="15">
        <v>130</v>
      </c>
      <c r="G2125" s="15">
        <v>0</v>
      </c>
      <c r="H2125" s="15">
        <f t="shared" si="67"/>
        <v>130</v>
      </c>
    </row>
    <row r="2126" spans="1:8" s="8" customFormat="1" ht="15.75" customHeight="1" x14ac:dyDescent="0.25">
      <c r="A2126" s="96">
        <v>113</v>
      </c>
      <c r="B2126" s="12"/>
      <c r="C2126" s="156" t="s">
        <v>3176</v>
      </c>
      <c r="D2126" s="13" t="s">
        <v>1156</v>
      </c>
      <c r="E2126" s="13">
        <v>2</v>
      </c>
      <c r="F2126" s="15">
        <v>304</v>
      </c>
      <c r="G2126" s="15">
        <v>0</v>
      </c>
      <c r="H2126" s="15">
        <f t="shared" si="67"/>
        <v>304</v>
      </c>
    </row>
    <row r="2127" spans="1:8" s="8" customFormat="1" ht="15.75" customHeight="1" x14ac:dyDescent="0.25">
      <c r="A2127" s="96">
        <v>114</v>
      </c>
      <c r="B2127" s="12"/>
      <c r="C2127" s="163" t="s">
        <v>3177</v>
      </c>
      <c r="D2127" s="13" t="s">
        <v>1156</v>
      </c>
      <c r="E2127" s="11">
        <v>1</v>
      </c>
      <c r="F2127" s="15">
        <v>408</v>
      </c>
      <c r="G2127" s="15">
        <v>0</v>
      </c>
      <c r="H2127" s="15">
        <f t="shared" si="67"/>
        <v>408</v>
      </c>
    </row>
    <row r="2128" spans="1:8" s="8" customFormat="1" ht="15.75" customHeight="1" x14ac:dyDescent="0.25">
      <c r="A2128" s="96">
        <v>115</v>
      </c>
      <c r="B2128" s="12"/>
      <c r="C2128" s="163" t="s">
        <v>3178</v>
      </c>
      <c r="D2128" s="13" t="s">
        <v>1156</v>
      </c>
      <c r="E2128" s="11">
        <v>1</v>
      </c>
      <c r="F2128" s="15">
        <v>585</v>
      </c>
      <c r="G2128" s="15">
        <v>0</v>
      </c>
      <c r="H2128" s="15">
        <f t="shared" si="67"/>
        <v>585</v>
      </c>
    </row>
    <row r="2129" spans="1:8" s="8" customFormat="1" ht="15.75" customHeight="1" x14ac:dyDescent="0.25">
      <c r="A2129" s="96">
        <v>116</v>
      </c>
      <c r="B2129" s="12"/>
      <c r="C2129" s="163" t="s">
        <v>3179</v>
      </c>
      <c r="D2129" s="13" t="s">
        <v>1156</v>
      </c>
      <c r="E2129" s="11">
        <v>1</v>
      </c>
      <c r="F2129" s="15">
        <v>224</v>
      </c>
      <c r="G2129" s="15">
        <v>0</v>
      </c>
      <c r="H2129" s="15">
        <f t="shared" si="67"/>
        <v>224</v>
      </c>
    </row>
    <row r="2130" spans="1:8" s="8" customFormat="1" ht="15.75" customHeight="1" x14ac:dyDescent="0.25">
      <c r="A2130" s="96">
        <v>117</v>
      </c>
      <c r="B2130" s="12"/>
      <c r="C2130" s="163" t="s">
        <v>3180</v>
      </c>
      <c r="D2130" s="13" t="s">
        <v>1156</v>
      </c>
      <c r="E2130" s="11">
        <v>1</v>
      </c>
      <c r="F2130" s="15">
        <v>200</v>
      </c>
      <c r="G2130" s="15">
        <v>0</v>
      </c>
      <c r="H2130" s="15">
        <f t="shared" si="67"/>
        <v>200</v>
      </c>
    </row>
    <row r="2131" spans="1:8" s="8" customFormat="1" ht="15.75" customHeight="1" x14ac:dyDescent="0.25">
      <c r="A2131" s="96">
        <v>118</v>
      </c>
      <c r="B2131" s="12"/>
      <c r="C2131" s="163" t="s">
        <v>3181</v>
      </c>
      <c r="D2131" s="13" t="s">
        <v>1156</v>
      </c>
      <c r="E2131" s="11">
        <v>1</v>
      </c>
      <c r="F2131" s="15">
        <v>98</v>
      </c>
      <c r="G2131" s="15">
        <v>0</v>
      </c>
      <c r="H2131" s="15">
        <f t="shared" si="67"/>
        <v>98</v>
      </c>
    </row>
    <row r="2132" spans="1:8" s="8" customFormat="1" ht="15.75" customHeight="1" x14ac:dyDescent="0.25">
      <c r="A2132" s="96">
        <v>119</v>
      </c>
      <c r="B2132" s="12"/>
      <c r="C2132" s="163" t="s">
        <v>3182</v>
      </c>
      <c r="D2132" s="13" t="s">
        <v>1156</v>
      </c>
      <c r="E2132" s="11">
        <v>1</v>
      </c>
      <c r="F2132" s="15">
        <v>442</v>
      </c>
      <c r="G2132" s="15">
        <v>0</v>
      </c>
      <c r="H2132" s="15">
        <f t="shared" si="67"/>
        <v>442</v>
      </c>
    </row>
    <row r="2133" spans="1:8" s="8" customFormat="1" ht="15.75" customHeight="1" x14ac:dyDescent="0.25">
      <c r="A2133" s="96">
        <v>120</v>
      </c>
      <c r="B2133" s="12"/>
      <c r="C2133" s="163" t="s">
        <v>3183</v>
      </c>
      <c r="D2133" s="13" t="s">
        <v>1156</v>
      </c>
      <c r="E2133" s="11">
        <v>1</v>
      </c>
      <c r="F2133" s="15">
        <v>628</v>
      </c>
      <c r="G2133" s="15">
        <v>0</v>
      </c>
      <c r="H2133" s="15">
        <f t="shared" si="67"/>
        <v>628</v>
      </c>
    </row>
    <row r="2134" spans="1:8" s="8" customFormat="1" ht="15.75" customHeight="1" x14ac:dyDescent="0.25">
      <c r="A2134" s="96">
        <v>121</v>
      </c>
      <c r="B2134" s="12"/>
      <c r="C2134" s="163" t="s">
        <v>3184</v>
      </c>
      <c r="D2134" s="13" t="s">
        <v>1156</v>
      </c>
      <c r="E2134" s="11">
        <v>2</v>
      </c>
      <c r="F2134" s="15">
        <v>216</v>
      </c>
      <c r="G2134" s="15">
        <v>0</v>
      </c>
      <c r="H2134" s="15">
        <f t="shared" si="67"/>
        <v>216</v>
      </c>
    </row>
    <row r="2135" spans="1:8" s="8" customFormat="1" ht="15.75" customHeight="1" x14ac:dyDescent="0.25">
      <c r="A2135" s="96">
        <v>122</v>
      </c>
      <c r="B2135" s="12"/>
      <c r="C2135" s="163" t="s">
        <v>3185</v>
      </c>
      <c r="D2135" s="13" t="s">
        <v>1156</v>
      </c>
      <c r="E2135" s="11">
        <v>1</v>
      </c>
      <c r="F2135" s="15">
        <v>89</v>
      </c>
      <c r="G2135" s="15">
        <v>0</v>
      </c>
      <c r="H2135" s="15">
        <f t="shared" si="67"/>
        <v>89</v>
      </c>
    </row>
    <row r="2136" spans="1:8" s="8" customFormat="1" ht="15.75" customHeight="1" x14ac:dyDescent="0.25">
      <c r="A2136" s="96">
        <v>123</v>
      </c>
      <c r="B2136" s="12"/>
      <c r="C2136" s="163" t="s">
        <v>3380</v>
      </c>
      <c r="D2136" s="13" t="s">
        <v>1156</v>
      </c>
      <c r="E2136" s="11">
        <v>1</v>
      </c>
      <c r="F2136" s="15">
        <v>0</v>
      </c>
      <c r="G2136" s="15">
        <v>0</v>
      </c>
      <c r="H2136" s="15">
        <f t="shared" si="67"/>
        <v>0</v>
      </c>
    </row>
    <row r="2137" spans="1:8" s="8" customFormat="1" ht="15.75" customHeight="1" x14ac:dyDescent="0.25">
      <c r="A2137" s="96">
        <v>124</v>
      </c>
      <c r="B2137" s="12"/>
      <c r="C2137" s="163" t="s">
        <v>3186</v>
      </c>
      <c r="D2137" s="13" t="s">
        <v>1156</v>
      </c>
      <c r="E2137" s="11">
        <v>2</v>
      </c>
      <c r="F2137" s="15">
        <v>823.68</v>
      </c>
      <c r="G2137" s="15">
        <v>0</v>
      </c>
      <c r="H2137" s="15">
        <f t="shared" si="67"/>
        <v>823.68</v>
      </c>
    </row>
    <row r="2138" spans="1:8" s="8" customFormat="1" ht="15.75" customHeight="1" x14ac:dyDescent="0.25">
      <c r="A2138" s="96">
        <v>125</v>
      </c>
      <c r="B2138" s="12"/>
      <c r="C2138" s="163" t="s">
        <v>3187</v>
      </c>
      <c r="D2138" s="13" t="s">
        <v>1156</v>
      </c>
      <c r="E2138" s="11">
        <v>1</v>
      </c>
      <c r="F2138" s="15">
        <v>990</v>
      </c>
      <c r="G2138" s="15">
        <v>0</v>
      </c>
      <c r="H2138" s="15">
        <f t="shared" si="67"/>
        <v>990</v>
      </c>
    </row>
    <row r="2139" spans="1:8" s="8" customFormat="1" ht="15.75" customHeight="1" x14ac:dyDescent="0.25">
      <c r="A2139" s="96">
        <v>126</v>
      </c>
      <c r="B2139" s="12"/>
      <c r="C2139" s="163" t="s">
        <v>3188</v>
      </c>
      <c r="D2139" s="13" t="s">
        <v>1156</v>
      </c>
      <c r="E2139" s="13">
        <v>1</v>
      </c>
      <c r="F2139" s="15">
        <v>239</v>
      </c>
      <c r="G2139" s="15">
        <v>0</v>
      </c>
      <c r="H2139" s="15">
        <f t="shared" si="67"/>
        <v>239</v>
      </c>
    </row>
    <row r="2140" spans="1:8" s="8" customFormat="1" ht="15.75" customHeight="1" x14ac:dyDescent="0.25">
      <c r="A2140" s="96">
        <v>127</v>
      </c>
      <c r="B2140" s="12"/>
      <c r="C2140" s="156" t="s">
        <v>3189</v>
      </c>
      <c r="D2140" s="13" t="s">
        <v>1156</v>
      </c>
      <c r="E2140" s="13">
        <v>1</v>
      </c>
      <c r="F2140" s="15">
        <v>350</v>
      </c>
      <c r="G2140" s="15">
        <v>0</v>
      </c>
      <c r="H2140" s="15">
        <f t="shared" si="67"/>
        <v>350</v>
      </c>
    </row>
    <row r="2141" spans="1:8" s="8" customFormat="1" ht="15.75" customHeight="1" x14ac:dyDescent="0.25">
      <c r="A2141" s="96">
        <v>128</v>
      </c>
      <c r="B2141" s="12"/>
      <c r="C2141" s="156" t="s">
        <v>3190</v>
      </c>
      <c r="D2141" s="13" t="s">
        <v>1156</v>
      </c>
      <c r="E2141" s="13">
        <v>1</v>
      </c>
      <c r="F2141" s="15">
        <v>199</v>
      </c>
      <c r="G2141" s="15">
        <v>0</v>
      </c>
      <c r="H2141" s="15">
        <f t="shared" si="67"/>
        <v>199</v>
      </c>
    </row>
    <row r="2142" spans="1:8" s="8" customFormat="1" ht="15.75" customHeight="1" x14ac:dyDescent="0.25">
      <c r="A2142" s="96">
        <v>129</v>
      </c>
      <c r="B2142" s="12"/>
      <c r="C2142" s="156" t="s">
        <v>3191</v>
      </c>
      <c r="D2142" s="13" t="s">
        <v>1156</v>
      </c>
      <c r="E2142" s="13">
        <v>1</v>
      </c>
      <c r="F2142" s="15">
        <v>199</v>
      </c>
      <c r="G2142" s="15">
        <v>0</v>
      </c>
      <c r="H2142" s="15">
        <f t="shared" ref="H2142:H2205" si="68">F2142-G2142</f>
        <v>199</v>
      </c>
    </row>
    <row r="2143" spans="1:8" s="8" customFormat="1" ht="15.75" customHeight="1" x14ac:dyDescent="0.25">
      <c r="A2143" s="96">
        <v>130</v>
      </c>
      <c r="B2143" s="12"/>
      <c r="C2143" s="163" t="s">
        <v>3192</v>
      </c>
      <c r="D2143" s="13" t="s">
        <v>1156</v>
      </c>
      <c r="E2143" s="11">
        <v>1</v>
      </c>
      <c r="F2143" s="15">
        <v>149</v>
      </c>
      <c r="G2143" s="15">
        <v>0</v>
      </c>
      <c r="H2143" s="15">
        <f t="shared" si="68"/>
        <v>149</v>
      </c>
    </row>
    <row r="2144" spans="1:8" s="8" customFormat="1" ht="15.75" customHeight="1" x14ac:dyDescent="0.25">
      <c r="A2144" s="96">
        <v>131</v>
      </c>
      <c r="B2144" s="12"/>
      <c r="C2144" s="163" t="s">
        <v>3193</v>
      </c>
      <c r="D2144" s="13" t="s">
        <v>1156</v>
      </c>
      <c r="E2144" s="11">
        <v>1</v>
      </c>
      <c r="F2144" s="15">
        <v>59</v>
      </c>
      <c r="G2144" s="15">
        <v>0</v>
      </c>
      <c r="H2144" s="15">
        <f t="shared" si="68"/>
        <v>59</v>
      </c>
    </row>
    <row r="2145" spans="1:8" s="8" customFormat="1" ht="15.75" customHeight="1" x14ac:dyDescent="0.25">
      <c r="A2145" s="96">
        <v>132</v>
      </c>
      <c r="B2145" s="12"/>
      <c r="C2145" s="163" t="s">
        <v>3194</v>
      </c>
      <c r="D2145" s="13" t="s">
        <v>1156</v>
      </c>
      <c r="E2145" s="13">
        <v>1</v>
      </c>
      <c r="F2145" s="15">
        <v>299</v>
      </c>
      <c r="G2145" s="15">
        <v>0</v>
      </c>
      <c r="H2145" s="15">
        <f t="shared" si="68"/>
        <v>299</v>
      </c>
    </row>
    <row r="2146" spans="1:8" s="8" customFormat="1" ht="15.75" customHeight="1" x14ac:dyDescent="0.25">
      <c r="A2146" s="96">
        <v>133</v>
      </c>
      <c r="B2146" s="12"/>
      <c r="C2146" s="163" t="s">
        <v>3195</v>
      </c>
      <c r="D2146" s="13" t="s">
        <v>1156</v>
      </c>
      <c r="E2146" s="13">
        <v>1</v>
      </c>
      <c r="F2146" s="15">
        <v>199</v>
      </c>
      <c r="G2146" s="15">
        <v>0</v>
      </c>
      <c r="H2146" s="15">
        <f t="shared" si="68"/>
        <v>199</v>
      </c>
    </row>
    <row r="2147" spans="1:8" s="8" customFormat="1" ht="15.75" customHeight="1" x14ac:dyDescent="0.25">
      <c r="A2147" s="96">
        <v>134</v>
      </c>
      <c r="B2147" s="12"/>
      <c r="C2147" s="163" t="s">
        <v>3196</v>
      </c>
      <c r="D2147" s="13" t="s">
        <v>1156</v>
      </c>
      <c r="E2147" s="13">
        <v>1</v>
      </c>
      <c r="F2147" s="15">
        <v>215</v>
      </c>
      <c r="G2147" s="15">
        <v>0</v>
      </c>
      <c r="H2147" s="15">
        <f t="shared" si="68"/>
        <v>215</v>
      </c>
    </row>
    <row r="2148" spans="1:8" s="8" customFormat="1" ht="15.75" customHeight="1" x14ac:dyDescent="0.25">
      <c r="A2148" s="96">
        <v>135</v>
      </c>
      <c r="B2148" s="12"/>
      <c r="C2148" s="163" t="s">
        <v>3197</v>
      </c>
      <c r="D2148" s="13" t="s">
        <v>1156</v>
      </c>
      <c r="E2148" s="13">
        <v>1</v>
      </c>
      <c r="F2148" s="15">
        <v>239</v>
      </c>
      <c r="G2148" s="15">
        <v>0</v>
      </c>
      <c r="H2148" s="15">
        <f t="shared" si="68"/>
        <v>239</v>
      </c>
    </row>
    <row r="2149" spans="1:8" s="8" customFormat="1" ht="15.75" customHeight="1" x14ac:dyDescent="0.25">
      <c r="A2149" s="96">
        <v>136</v>
      </c>
      <c r="B2149" s="12"/>
      <c r="C2149" s="163" t="s">
        <v>3198</v>
      </c>
      <c r="D2149" s="13" t="s">
        <v>1156</v>
      </c>
      <c r="E2149" s="13">
        <v>1</v>
      </c>
      <c r="F2149" s="15">
        <v>299</v>
      </c>
      <c r="G2149" s="15">
        <v>0</v>
      </c>
      <c r="H2149" s="15">
        <f t="shared" si="68"/>
        <v>299</v>
      </c>
    </row>
    <row r="2150" spans="1:8" s="8" customFormat="1" ht="15.75" customHeight="1" x14ac:dyDescent="0.25">
      <c r="A2150" s="96">
        <v>137</v>
      </c>
      <c r="B2150" s="12"/>
      <c r="C2150" s="163" t="s">
        <v>3199</v>
      </c>
      <c r="D2150" s="13" t="s">
        <v>1156</v>
      </c>
      <c r="E2150" s="13">
        <v>1</v>
      </c>
      <c r="F2150" s="15">
        <v>118</v>
      </c>
      <c r="G2150" s="15">
        <v>0</v>
      </c>
      <c r="H2150" s="15">
        <f t="shared" si="68"/>
        <v>118</v>
      </c>
    </row>
    <row r="2151" spans="1:8" s="8" customFormat="1" ht="15.75" customHeight="1" x14ac:dyDescent="0.25">
      <c r="A2151" s="96">
        <v>138</v>
      </c>
      <c r="B2151" s="12"/>
      <c r="C2151" s="163" t="s">
        <v>3200</v>
      </c>
      <c r="D2151" s="13" t="s">
        <v>1156</v>
      </c>
      <c r="E2151" s="13">
        <v>1</v>
      </c>
      <c r="F2151" s="15">
        <v>4200</v>
      </c>
      <c r="G2151" s="15">
        <v>0</v>
      </c>
      <c r="H2151" s="15">
        <f t="shared" si="68"/>
        <v>4200</v>
      </c>
    </row>
    <row r="2152" spans="1:8" s="8" customFormat="1" ht="15.75" customHeight="1" x14ac:dyDescent="0.25">
      <c r="A2152" s="96">
        <v>139</v>
      </c>
      <c r="B2152" s="12"/>
      <c r="C2152" s="163" t="s">
        <v>3201</v>
      </c>
      <c r="D2152" s="13" t="s">
        <v>1156</v>
      </c>
      <c r="E2152" s="13">
        <v>1</v>
      </c>
      <c r="F2152" s="15">
        <v>802.8</v>
      </c>
      <c r="G2152" s="15">
        <v>0</v>
      </c>
      <c r="H2152" s="15">
        <f t="shared" si="68"/>
        <v>802.8</v>
      </c>
    </row>
    <row r="2153" spans="1:8" s="8" customFormat="1" ht="15.75" customHeight="1" x14ac:dyDescent="0.25">
      <c r="A2153" s="96">
        <v>140</v>
      </c>
      <c r="B2153" s="12"/>
      <c r="C2153" s="163" t="s">
        <v>3202</v>
      </c>
      <c r="D2153" s="13" t="s">
        <v>1156</v>
      </c>
      <c r="E2153" s="13">
        <v>1</v>
      </c>
      <c r="F2153" s="15">
        <v>305</v>
      </c>
      <c r="G2153" s="15">
        <v>0</v>
      </c>
      <c r="H2153" s="15">
        <f t="shared" si="68"/>
        <v>305</v>
      </c>
    </row>
    <row r="2154" spans="1:8" s="8" customFormat="1" ht="15.75" customHeight="1" x14ac:dyDescent="0.25">
      <c r="A2154" s="96">
        <v>141</v>
      </c>
      <c r="B2154" s="12"/>
      <c r="C2154" s="163" t="s">
        <v>3203</v>
      </c>
      <c r="D2154" s="13" t="s">
        <v>1156</v>
      </c>
      <c r="E2154" s="13">
        <v>1</v>
      </c>
      <c r="F2154" s="15">
        <v>40</v>
      </c>
      <c r="G2154" s="15">
        <v>0</v>
      </c>
      <c r="H2154" s="15">
        <f t="shared" si="68"/>
        <v>40</v>
      </c>
    </row>
    <row r="2155" spans="1:8" s="8" customFormat="1" ht="15.75" customHeight="1" x14ac:dyDescent="0.25">
      <c r="A2155" s="96">
        <v>142</v>
      </c>
      <c r="B2155" s="12"/>
      <c r="C2155" s="163" t="s">
        <v>3167</v>
      </c>
      <c r="D2155" s="13" t="s">
        <v>1156</v>
      </c>
      <c r="E2155" s="11">
        <v>1</v>
      </c>
      <c r="F2155" s="15">
        <v>1329</v>
      </c>
      <c r="G2155" s="15">
        <v>0</v>
      </c>
      <c r="H2155" s="15">
        <f t="shared" si="68"/>
        <v>1329</v>
      </c>
    </row>
    <row r="2156" spans="1:8" s="8" customFormat="1" ht="15.75" customHeight="1" x14ac:dyDescent="0.25">
      <c r="A2156" s="96">
        <v>143</v>
      </c>
      <c r="B2156" s="12"/>
      <c r="C2156" s="163" t="s">
        <v>3204</v>
      </c>
      <c r="D2156" s="13" t="s">
        <v>1156</v>
      </c>
      <c r="E2156" s="13">
        <v>2</v>
      </c>
      <c r="F2156" s="15">
        <v>0</v>
      </c>
      <c r="G2156" s="15">
        <v>0</v>
      </c>
      <c r="H2156" s="15">
        <f t="shared" si="68"/>
        <v>0</v>
      </c>
    </row>
    <row r="2157" spans="1:8" s="8" customFormat="1" ht="15.75" customHeight="1" x14ac:dyDescent="0.25">
      <c r="A2157" s="96">
        <v>144</v>
      </c>
      <c r="B2157" s="12"/>
      <c r="C2157" s="163" t="s">
        <v>3381</v>
      </c>
      <c r="D2157" s="13" t="s">
        <v>1156</v>
      </c>
      <c r="E2157" s="13">
        <v>2</v>
      </c>
      <c r="F2157" s="15">
        <v>0</v>
      </c>
      <c r="G2157" s="15">
        <v>0</v>
      </c>
      <c r="H2157" s="15">
        <f t="shared" si="68"/>
        <v>0</v>
      </c>
    </row>
    <row r="2158" spans="1:8" s="8" customFormat="1" ht="15.75" customHeight="1" x14ac:dyDescent="0.25">
      <c r="A2158" s="96">
        <v>145</v>
      </c>
      <c r="B2158" s="12"/>
      <c r="C2158" s="163" t="s">
        <v>3205</v>
      </c>
      <c r="D2158" s="13" t="s">
        <v>1156</v>
      </c>
      <c r="E2158" s="13">
        <v>4</v>
      </c>
      <c r="F2158" s="15">
        <v>560</v>
      </c>
      <c r="G2158" s="15">
        <v>0</v>
      </c>
      <c r="H2158" s="15">
        <f t="shared" si="68"/>
        <v>560</v>
      </c>
    </row>
    <row r="2159" spans="1:8" s="8" customFormat="1" ht="15.75" customHeight="1" x14ac:dyDescent="0.25">
      <c r="A2159" s="96">
        <v>146</v>
      </c>
      <c r="B2159" s="12"/>
      <c r="C2159" s="163" t="s">
        <v>3382</v>
      </c>
      <c r="D2159" s="13" t="s">
        <v>1156</v>
      </c>
      <c r="E2159" s="13">
        <v>1</v>
      </c>
      <c r="F2159" s="15">
        <v>3200</v>
      </c>
      <c r="G2159" s="15">
        <v>0</v>
      </c>
      <c r="H2159" s="15">
        <f t="shared" si="68"/>
        <v>3200</v>
      </c>
    </row>
    <row r="2160" spans="1:8" s="8" customFormat="1" ht="15.75" customHeight="1" x14ac:dyDescent="0.25">
      <c r="A2160" s="96">
        <v>147</v>
      </c>
      <c r="B2160" s="12"/>
      <c r="C2160" s="163" t="s">
        <v>3713</v>
      </c>
      <c r="D2160" s="13" t="s">
        <v>1156</v>
      </c>
      <c r="E2160" s="11">
        <v>1</v>
      </c>
      <c r="F2160" s="15">
        <v>459</v>
      </c>
      <c r="G2160" s="15">
        <v>0</v>
      </c>
      <c r="H2160" s="15">
        <f t="shared" si="68"/>
        <v>459</v>
      </c>
    </row>
    <row r="2161" spans="1:8" s="8" customFormat="1" ht="15.75" customHeight="1" x14ac:dyDescent="0.25">
      <c r="A2161" s="96">
        <v>148</v>
      </c>
      <c r="B2161" s="12"/>
      <c r="C2161" s="163" t="s">
        <v>3714</v>
      </c>
      <c r="D2161" s="13" t="s">
        <v>1156</v>
      </c>
      <c r="E2161" s="11">
        <v>2</v>
      </c>
      <c r="F2161" s="15">
        <v>278</v>
      </c>
      <c r="G2161" s="15">
        <v>0</v>
      </c>
      <c r="H2161" s="15">
        <f t="shared" si="68"/>
        <v>278</v>
      </c>
    </row>
    <row r="2162" spans="1:8" s="8" customFormat="1" ht="15.75" customHeight="1" x14ac:dyDescent="0.25">
      <c r="A2162" s="96">
        <v>149</v>
      </c>
      <c r="B2162" s="12"/>
      <c r="C2162" s="163" t="s">
        <v>3206</v>
      </c>
      <c r="D2162" s="13" t="s">
        <v>1156</v>
      </c>
      <c r="E2162" s="11">
        <v>1</v>
      </c>
      <c r="F2162" s="15">
        <v>135</v>
      </c>
      <c r="G2162" s="15">
        <v>0</v>
      </c>
      <c r="H2162" s="15">
        <f t="shared" si="68"/>
        <v>135</v>
      </c>
    </row>
    <row r="2163" spans="1:8" s="8" customFormat="1" ht="15.75" customHeight="1" x14ac:dyDescent="0.25">
      <c r="A2163" s="96">
        <v>150</v>
      </c>
      <c r="B2163" s="12"/>
      <c r="C2163" s="163" t="s">
        <v>3207</v>
      </c>
      <c r="D2163" s="13" t="s">
        <v>1156</v>
      </c>
      <c r="E2163" s="11">
        <v>1</v>
      </c>
      <c r="F2163" s="15">
        <v>145</v>
      </c>
      <c r="G2163" s="15">
        <v>0</v>
      </c>
      <c r="H2163" s="15">
        <f t="shared" si="68"/>
        <v>145</v>
      </c>
    </row>
    <row r="2164" spans="1:8" s="8" customFormat="1" ht="15.75" customHeight="1" x14ac:dyDescent="0.25">
      <c r="A2164" s="96">
        <v>151</v>
      </c>
      <c r="B2164" s="12"/>
      <c r="C2164" s="163" t="s">
        <v>3208</v>
      </c>
      <c r="D2164" s="13" t="s">
        <v>1156</v>
      </c>
      <c r="E2164" s="13">
        <v>1</v>
      </c>
      <c r="F2164" s="15">
        <v>185</v>
      </c>
      <c r="G2164" s="15">
        <v>0</v>
      </c>
      <c r="H2164" s="15">
        <f t="shared" si="68"/>
        <v>185</v>
      </c>
    </row>
    <row r="2165" spans="1:8" s="8" customFormat="1" ht="15.75" customHeight="1" x14ac:dyDescent="0.25">
      <c r="A2165" s="96">
        <v>152</v>
      </c>
      <c r="B2165" s="12"/>
      <c r="C2165" s="163" t="s">
        <v>3209</v>
      </c>
      <c r="D2165" s="13" t="s">
        <v>1156</v>
      </c>
      <c r="E2165" s="13">
        <v>1</v>
      </c>
      <c r="F2165" s="15">
        <v>475</v>
      </c>
      <c r="G2165" s="15">
        <v>0</v>
      </c>
      <c r="H2165" s="15">
        <f t="shared" si="68"/>
        <v>475</v>
      </c>
    </row>
    <row r="2166" spans="1:8" s="8" customFormat="1" ht="15.75" customHeight="1" x14ac:dyDescent="0.25">
      <c r="A2166" s="96">
        <v>153</v>
      </c>
      <c r="B2166" s="12"/>
      <c r="C2166" s="163" t="s">
        <v>3210</v>
      </c>
      <c r="D2166" s="13" t="s">
        <v>1156</v>
      </c>
      <c r="E2166" s="13">
        <v>2</v>
      </c>
      <c r="F2166" s="15">
        <v>210</v>
      </c>
      <c r="G2166" s="15">
        <v>0</v>
      </c>
      <c r="H2166" s="15">
        <f t="shared" si="68"/>
        <v>210</v>
      </c>
    </row>
    <row r="2167" spans="1:8" s="8" customFormat="1" ht="15.75" customHeight="1" x14ac:dyDescent="0.25">
      <c r="A2167" s="96">
        <v>154</v>
      </c>
      <c r="B2167" s="12"/>
      <c r="C2167" s="163" t="s">
        <v>3211</v>
      </c>
      <c r="D2167" s="13" t="s">
        <v>1156</v>
      </c>
      <c r="E2167" s="13">
        <v>2</v>
      </c>
      <c r="F2167" s="15">
        <v>50</v>
      </c>
      <c r="G2167" s="15">
        <v>0</v>
      </c>
      <c r="H2167" s="15">
        <f t="shared" si="68"/>
        <v>50</v>
      </c>
    </row>
    <row r="2168" spans="1:8" s="8" customFormat="1" ht="15.75" customHeight="1" x14ac:dyDescent="0.25">
      <c r="A2168" s="96">
        <v>155</v>
      </c>
      <c r="B2168" s="12"/>
      <c r="C2168" s="163" t="s">
        <v>3212</v>
      </c>
      <c r="D2168" s="13" t="s">
        <v>1156</v>
      </c>
      <c r="E2168" s="13">
        <v>1</v>
      </c>
      <c r="F2168" s="15">
        <v>650</v>
      </c>
      <c r="G2168" s="15">
        <v>0</v>
      </c>
      <c r="H2168" s="15">
        <f t="shared" si="68"/>
        <v>650</v>
      </c>
    </row>
    <row r="2169" spans="1:8" s="8" customFormat="1" ht="15.75" customHeight="1" x14ac:dyDescent="0.25">
      <c r="A2169" s="96">
        <v>156</v>
      </c>
      <c r="B2169" s="12"/>
      <c r="C2169" s="163" t="s">
        <v>3213</v>
      </c>
      <c r="D2169" s="13" t="s">
        <v>1156</v>
      </c>
      <c r="E2169" s="13">
        <v>3</v>
      </c>
      <c r="F2169" s="15">
        <v>114</v>
      </c>
      <c r="G2169" s="15">
        <v>0</v>
      </c>
      <c r="H2169" s="15">
        <f t="shared" si="68"/>
        <v>114</v>
      </c>
    </row>
    <row r="2170" spans="1:8" s="8" customFormat="1" ht="15.75" customHeight="1" x14ac:dyDescent="0.25">
      <c r="A2170" s="96">
        <v>157</v>
      </c>
      <c r="B2170" s="12"/>
      <c r="C2170" s="163" t="s">
        <v>3214</v>
      </c>
      <c r="D2170" s="13" t="s">
        <v>1156</v>
      </c>
      <c r="E2170" s="13">
        <v>2</v>
      </c>
      <c r="F2170" s="15">
        <v>44.13</v>
      </c>
      <c r="G2170" s="15">
        <v>0</v>
      </c>
      <c r="H2170" s="15">
        <f t="shared" si="68"/>
        <v>44.13</v>
      </c>
    </row>
    <row r="2171" spans="1:8" s="8" customFormat="1" ht="15.75" customHeight="1" x14ac:dyDescent="0.25">
      <c r="A2171" s="96">
        <v>158</v>
      </c>
      <c r="B2171" s="12"/>
      <c r="C2171" s="107" t="s">
        <v>3215</v>
      </c>
      <c r="D2171" s="13" t="s">
        <v>1156</v>
      </c>
      <c r="E2171" s="165">
        <v>4</v>
      </c>
      <c r="F2171" s="157">
        <v>318.95999999999998</v>
      </c>
      <c r="G2171" s="15">
        <v>0</v>
      </c>
      <c r="H2171" s="15">
        <f t="shared" si="68"/>
        <v>318.95999999999998</v>
      </c>
    </row>
    <row r="2172" spans="1:8" s="8" customFormat="1" ht="15.75" customHeight="1" x14ac:dyDescent="0.25">
      <c r="A2172" s="96">
        <v>159</v>
      </c>
      <c r="B2172" s="12"/>
      <c r="C2172" s="153" t="s">
        <v>3216</v>
      </c>
      <c r="D2172" s="13" t="s">
        <v>1156</v>
      </c>
      <c r="E2172" s="165">
        <v>1</v>
      </c>
      <c r="F2172" s="157">
        <v>490.27</v>
      </c>
      <c r="G2172" s="15">
        <v>0</v>
      </c>
      <c r="H2172" s="15">
        <f t="shared" si="68"/>
        <v>490.27</v>
      </c>
    </row>
    <row r="2173" spans="1:8" s="8" customFormat="1" ht="15.75" customHeight="1" x14ac:dyDescent="0.25">
      <c r="A2173" s="96">
        <v>160</v>
      </c>
      <c r="B2173" s="12"/>
      <c r="C2173" s="107" t="s">
        <v>3217</v>
      </c>
      <c r="D2173" s="13" t="s">
        <v>1156</v>
      </c>
      <c r="E2173" s="165">
        <v>1</v>
      </c>
      <c r="F2173" s="158">
        <v>480</v>
      </c>
      <c r="G2173" s="15">
        <v>0</v>
      </c>
      <c r="H2173" s="15">
        <f t="shared" si="68"/>
        <v>480</v>
      </c>
    </row>
    <row r="2174" spans="1:8" s="8" customFormat="1" ht="15.75" customHeight="1" x14ac:dyDescent="0.25">
      <c r="A2174" s="96">
        <v>161</v>
      </c>
      <c r="B2174" s="12"/>
      <c r="C2174" s="107" t="s">
        <v>3218</v>
      </c>
      <c r="D2174" s="13" t="s">
        <v>1156</v>
      </c>
      <c r="E2174" s="165">
        <v>2</v>
      </c>
      <c r="F2174" s="158">
        <v>1130</v>
      </c>
      <c r="G2174" s="15">
        <v>0</v>
      </c>
      <c r="H2174" s="15">
        <f t="shared" si="68"/>
        <v>1130</v>
      </c>
    </row>
    <row r="2175" spans="1:8" s="8" customFormat="1" ht="15.75" customHeight="1" x14ac:dyDescent="0.25">
      <c r="A2175" s="96">
        <v>162</v>
      </c>
      <c r="B2175" s="12"/>
      <c r="C2175" s="107" t="s">
        <v>3219</v>
      </c>
      <c r="D2175" s="13" t="s">
        <v>1156</v>
      </c>
      <c r="E2175" s="165">
        <v>1</v>
      </c>
      <c r="F2175" s="158">
        <v>565</v>
      </c>
      <c r="G2175" s="15">
        <v>0</v>
      </c>
      <c r="H2175" s="15">
        <f t="shared" si="68"/>
        <v>565</v>
      </c>
    </row>
    <row r="2176" spans="1:8" s="8" customFormat="1" ht="15.75" customHeight="1" x14ac:dyDescent="0.25">
      <c r="A2176" s="96">
        <v>163</v>
      </c>
      <c r="B2176" s="12"/>
      <c r="C2176" s="107" t="s">
        <v>3220</v>
      </c>
      <c r="D2176" s="13" t="s">
        <v>1156</v>
      </c>
      <c r="E2176" s="165">
        <v>2</v>
      </c>
      <c r="F2176" s="158">
        <v>717</v>
      </c>
      <c r="G2176" s="15">
        <v>0</v>
      </c>
      <c r="H2176" s="15">
        <f t="shared" si="68"/>
        <v>717</v>
      </c>
    </row>
    <row r="2177" spans="1:8" s="8" customFormat="1" ht="15.75" customHeight="1" x14ac:dyDescent="0.25">
      <c r="A2177" s="96">
        <v>164</v>
      </c>
      <c r="B2177" s="12"/>
      <c r="C2177" s="107" t="s">
        <v>3221</v>
      </c>
      <c r="D2177" s="13" t="s">
        <v>1156</v>
      </c>
      <c r="E2177" s="165">
        <v>2</v>
      </c>
      <c r="F2177" s="158">
        <v>190</v>
      </c>
      <c r="G2177" s="15">
        <v>0</v>
      </c>
      <c r="H2177" s="15">
        <f t="shared" si="68"/>
        <v>190</v>
      </c>
    </row>
    <row r="2178" spans="1:8" s="8" customFormat="1" ht="15.75" customHeight="1" x14ac:dyDescent="0.25">
      <c r="A2178" s="96">
        <v>165</v>
      </c>
      <c r="B2178" s="12"/>
      <c r="C2178" s="107" t="s">
        <v>3383</v>
      </c>
      <c r="D2178" s="13" t="s">
        <v>1156</v>
      </c>
      <c r="E2178" s="165">
        <v>1</v>
      </c>
      <c r="F2178" s="158">
        <v>3909</v>
      </c>
      <c r="G2178" s="15">
        <v>0</v>
      </c>
      <c r="H2178" s="15">
        <f t="shared" si="68"/>
        <v>3909</v>
      </c>
    </row>
    <row r="2179" spans="1:8" s="8" customFormat="1" ht="15.75" customHeight="1" x14ac:dyDescent="0.25">
      <c r="A2179" s="96">
        <v>166</v>
      </c>
      <c r="B2179" s="12"/>
      <c r="C2179" s="107" t="s">
        <v>3222</v>
      </c>
      <c r="D2179" s="13" t="s">
        <v>1156</v>
      </c>
      <c r="E2179" s="165">
        <v>2</v>
      </c>
      <c r="F2179" s="158">
        <v>4680</v>
      </c>
      <c r="G2179" s="15">
        <v>0</v>
      </c>
      <c r="H2179" s="15">
        <f t="shared" si="68"/>
        <v>4680</v>
      </c>
    </row>
    <row r="2180" spans="1:8" s="8" customFormat="1" ht="15.75" customHeight="1" x14ac:dyDescent="0.25">
      <c r="A2180" s="96">
        <v>167</v>
      </c>
      <c r="B2180" s="12"/>
      <c r="C2180" s="107" t="s">
        <v>3223</v>
      </c>
      <c r="D2180" s="13" t="s">
        <v>1156</v>
      </c>
      <c r="E2180" s="165">
        <v>1</v>
      </c>
      <c r="F2180" s="158">
        <v>299</v>
      </c>
      <c r="G2180" s="15">
        <v>0</v>
      </c>
      <c r="H2180" s="15">
        <f t="shared" si="68"/>
        <v>299</v>
      </c>
    </row>
    <row r="2181" spans="1:8" s="8" customFormat="1" ht="15.75" customHeight="1" x14ac:dyDescent="0.25">
      <c r="A2181" s="96">
        <v>168</v>
      </c>
      <c r="B2181" s="12"/>
      <c r="C2181" s="107" t="s">
        <v>3223</v>
      </c>
      <c r="D2181" s="13" t="s">
        <v>1156</v>
      </c>
      <c r="E2181" s="165">
        <v>2</v>
      </c>
      <c r="F2181" s="158">
        <v>199</v>
      </c>
      <c r="G2181" s="15">
        <v>0</v>
      </c>
      <c r="H2181" s="15">
        <f t="shared" si="68"/>
        <v>199</v>
      </c>
    </row>
    <row r="2182" spans="1:8" s="8" customFormat="1" ht="15.75" customHeight="1" x14ac:dyDescent="0.25">
      <c r="A2182" s="96">
        <v>169</v>
      </c>
      <c r="B2182" s="12"/>
      <c r="C2182" s="107" t="s">
        <v>3224</v>
      </c>
      <c r="D2182" s="13" t="s">
        <v>1156</v>
      </c>
      <c r="E2182" s="165">
        <v>1</v>
      </c>
      <c r="F2182" s="158">
        <v>999</v>
      </c>
      <c r="G2182" s="15">
        <v>0</v>
      </c>
      <c r="H2182" s="15">
        <f t="shared" si="68"/>
        <v>999</v>
      </c>
    </row>
    <row r="2183" spans="1:8" s="8" customFormat="1" ht="15.75" customHeight="1" x14ac:dyDescent="0.25">
      <c r="A2183" s="96">
        <v>170</v>
      </c>
      <c r="B2183" s="12"/>
      <c r="C2183" s="107" t="s">
        <v>3225</v>
      </c>
      <c r="D2183" s="13" t="s">
        <v>1156</v>
      </c>
      <c r="E2183" s="165">
        <v>2</v>
      </c>
      <c r="F2183" s="158">
        <v>458</v>
      </c>
      <c r="G2183" s="15">
        <v>0</v>
      </c>
      <c r="H2183" s="15">
        <f t="shared" si="68"/>
        <v>458</v>
      </c>
    </row>
    <row r="2184" spans="1:8" s="8" customFormat="1" ht="15.75" customHeight="1" x14ac:dyDescent="0.25">
      <c r="A2184" s="96">
        <v>171</v>
      </c>
      <c r="B2184" s="12"/>
      <c r="C2184" s="107" t="s">
        <v>3226</v>
      </c>
      <c r="D2184" s="13" t="s">
        <v>1156</v>
      </c>
      <c r="E2184" s="165">
        <v>1</v>
      </c>
      <c r="F2184" s="158">
        <v>199</v>
      </c>
      <c r="G2184" s="15">
        <v>0</v>
      </c>
      <c r="H2184" s="15">
        <f t="shared" si="68"/>
        <v>199</v>
      </c>
    </row>
    <row r="2185" spans="1:8" s="8" customFormat="1" ht="15.75" customHeight="1" x14ac:dyDescent="0.25">
      <c r="A2185" s="96">
        <v>172</v>
      </c>
      <c r="B2185" s="12"/>
      <c r="C2185" s="107" t="s">
        <v>3227</v>
      </c>
      <c r="D2185" s="13" t="s">
        <v>1156</v>
      </c>
      <c r="E2185" s="165">
        <v>1</v>
      </c>
      <c r="F2185" s="158">
        <v>129</v>
      </c>
      <c r="G2185" s="15">
        <v>0</v>
      </c>
      <c r="H2185" s="15">
        <f t="shared" si="68"/>
        <v>129</v>
      </c>
    </row>
    <row r="2186" spans="1:8" s="8" customFormat="1" ht="15.75" customHeight="1" x14ac:dyDescent="0.25">
      <c r="A2186" s="96">
        <v>173</v>
      </c>
      <c r="B2186" s="12"/>
      <c r="C2186" s="107" t="s">
        <v>3228</v>
      </c>
      <c r="D2186" s="13" t="s">
        <v>1156</v>
      </c>
      <c r="E2186" s="165">
        <v>4</v>
      </c>
      <c r="F2186" s="158">
        <v>1240</v>
      </c>
      <c r="G2186" s="15">
        <v>0</v>
      </c>
      <c r="H2186" s="15">
        <f t="shared" si="68"/>
        <v>1240</v>
      </c>
    </row>
    <row r="2187" spans="1:8" s="8" customFormat="1" ht="15.75" customHeight="1" x14ac:dyDescent="0.25">
      <c r="A2187" s="96">
        <v>174</v>
      </c>
      <c r="B2187" s="12"/>
      <c r="C2187" s="280" t="s">
        <v>3229</v>
      </c>
      <c r="D2187" s="13" t="s">
        <v>1156</v>
      </c>
      <c r="E2187" s="165">
        <v>6</v>
      </c>
      <c r="F2187" s="158">
        <v>1230</v>
      </c>
      <c r="G2187" s="15">
        <v>0</v>
      </c>
      <c r="H2187" s="15">
        <f t="shared" si="68"/>
        <v>1230</v>
      </c>
    </row>
    <row r="2188" spans="1:8" s="8" customFormat="1" ht="15.75" customHeight="1" x14ac:dyDescent="0.25">
      <c r="A2188" s="96">
        <v>175</v>
      </c>
      <c r="B2188" s="12"/>
      <c r="C2188" s="166" t="s">
        <v>3230</v>
      </c>
      <c r="D2188" s="13" t="s">
        <v>1156</v>
      </c>
      <c r="E2188" s="165">
        <v>2</v>
      </c>
      <c r="F2188" s="157">
        <v>1601.26</v>
      </c>
      <c r="G2188" s="15">
        <v>0</v>
      </c>
      <c r="H2188" s="15">
        <f t="shared" si="68"/>
        <v>1601.26</v>
      </c>
    </row>
    <row r="2189" spans="1:8" s="8" customFormat="1" ht="15.75" customHeight="1" x14ac:dyDescent="0.25">
      <c r="A2189" s="96">
        <v>176</v>
      </c>
      <c r="B2189" s="12"/>
      <c r="C2189" s="167" t="s">
        <v>3231</v>
      </c>
      <c r="D2189" s="13" t="s">
        <v>1156</v>
      </c>
      <c r="E2189" s="165">
        <v>1</v>
      </c>
      <c r="F2189" s="158">
        <v>24</v>
      </c>
      <c r="G2189" s="15">
        <v>0</v>
      </c>
      <c r="H2189" s="15">
        <f t="shared" si="68"/>
        <v>24</v>
      </c>
    </row>
    <row r="2190" spans="1:8" s="8" customFormat="1" ht="15.75" customHeight="1" x14ac:dyDescent="0.25">
      <c r="A2190" s="96">
        <v>177</v>
      </c>
      <c r="B2190" s="12"/>
      <c r="C2190" s="167" t="s">
        <v>3232</v>
      </c>
      <c r="D2190" s="13" t="s">
        <v>1156</v>
      </c>
      <c r="E2190" s="165">
        <v>1</v>
      </c>
      <c r="F2190" s="158">
        <v>30</v>
      </c>
      <c r="G2190" s="15">
        <v>0</v>
      </c>
      <c r="H2190" s="15">
        <f t="shared" si="68"/>
        <v>30</v>
      </c>
    </row>
    <row r="2191" spans="1:8" s="8" customFormat="1" ht="15.75" customHeight="1" x14ac:dyDescent="0.25">
      <c r="A2191" s="96">
        <v>178</v>
      </c>
      <c r="B2191" s="12"/>
      <c r="C2191" s="167" t="s">
        <v>3233</v>
      </c>
      <c r="D2191" s="13" t="s">
        <v>1156</v>
      </c>
      <c r="E2191" s="165">
        <v>1</v>
      </c>
      <c r="F2191" s="158">
        <v>3</v>
      </c>
      <c r="G2191" s="15">
        <v>0</v>
      </c>
      <c r="H2191" s="15">
        <f t="shared" si="68"/>
        <v>3</v>
      </c>
    </row>
    <row r="2192" spans="1:8" s="8" customFormat="1" ht="15.75" customHeight="1" x14ac:dyDescent="0.25">
      <c r="A2192" s="96">
        <v>179</v>
      </c>
      <c r="B2192" s="12"/>
      <c r="C2192" s="167" t="s">
        <v>3234</v>
      </c>
      <c r="D2192" s="13" t="s">
        <v>1156</v>
      </c>
      <c r="E2192" s="165">
        <v>1</v>
      </c>
      <c r="F2192" s="158">
        <v>59</v>
      </c>
      <c r="G2192" s="15">
        <v>0</v>
      </c>
      <c r="H2192" s="15">
        <f t="shared" si="68"/>
        <v>59</v>
      </c>
    </row>
    <row r="2193" spans="1:8" s="8" customFormat="1" ht="15.75" customHeight="1" x14ac:dyDescent="0.25">
      <c r="A2193" s="96">
        <v>180</v>
      </c>
      <c r="B2193" s="12"/>
      <c r="C2193" s="167" t="s">
        <v>3233</v>
      </c>
      <c r="D2193" s="13" t="s">
        <v>1156</v>
      </c>
      <c r="E2193" s="165">
        <v>7</v>
      </c>
      <c r="F2193" s="158">
        <v>35</v>
      </c>
      <c r="G2193" s="15">
        <v>0</v>
      </c>
      <c r="H2193" s="15">
        <f t="shared" si="68"/>
        <v>35</v>
      </c>
    </row>
    <row r="2194" spans="1:8" s="8" customFormat="1" ht="15.75" customHeight="1" x14ac:dyDescent="0.25">
      <c r="A2194" s="96">
        <v>181</v>
      </c>
      <c r="B2194" s="12"/>
      <c r="C2194" s="167" t="s">
        <v>3235</v>
      </c>
      <c r="D2194" s="13" t="s">
        <v>1156</v>
      </c>
      <c r="E2194" s="165">
        <v>1</v>
      </c>
      <c r="F2194" s="158">
        <v>24</v>
      </c>
      <c r="G2194" s="15">
        <v>0</v>
      </c>
      <c r="H2194" s="15">
        <f t="shared" si="68"/>
        <v>24</v>
      </c>
    </row>
    <row r="2195" spans="1:8" s="8" customFormat="1" ht="15.75" customHeight="1" x14ac:dyDescent="0.25">
      <c r="A2195" s="96">
        <v>182</v>
      </c>
      <c r="B2195" s="12"/>
      <c r="C2195" s="167" t="s">
        <v>3236</v>
      </c>
      <c r="D2195" s="13" t="s">
        <v>1156</v>
      </c>
      <c r="E2195" s="165">
        <v>1</v>
      </c>
      <c r="F2195" s="158">
        <v>29</v>
      </c>
      <c r="G2195" s="15">
        <v>0</v>
      </c>
      <c r="H2195" s="15">
        <f t="shared" si="68"/>
        <v>29</v>
      </c>
    </row>
    <row r="2196" spans="1:8" s="8" customFormat="1" ht="15.75" customHeight="1" x14ac:dyDescent="0.25">
      <c r="A2196" s="96">
        <v>183</v>
      </c>
      <c r="B2196" s="12"/>
      <c r="C2196" s="167" t="s">
        <v>3237</v>
      </c>
      <c r="D2196" s="13" t="s">
        <v>1156</v>
      </c>
      <c r="E2196" s="165">
        <v>1</v>
      </c>
      <c r="F2196" s="158">
        <v>39</v>
      </c>
      <c r="G2196" s="15">
        <v>0</v>
      </c>
      <c r="H2196" s="15">
        <f t="shared" si="68"/>
        <v>39</v>
      </c>
    </row>
    <row r="2197" spans="1:8" s="8" customFormat="1" ht="15.75" customHeight="1" x14ac:dyDescent="0.25">
      <c r="A2197" s="96">
        <v>184</v>
      </c>
      <c r="B2197" s="12"/>
      <c r="C2197" s="167" t="s">
        <v>3236</v>
      </c>
      <c r="D2197" s="13" t="s">
        <v>1156</v>
      </c>
      <c r="E2197" s="165">
        <v>1</v>
      </c>
      <c r="F2197" s="158">
        <v>64</v>
      </c>
      <c r="G2197" s="15">
        <v>0</v>
      </c>
      <c r="H2197" s="15">
        <f t="shared" si="68"/>
        <v>64</v>
      </c>
    </row>
    <row r="2198" spans="1:8" s="8" customFormat="1" ht="15.75" customHeight="1" x14ac:dyDescent="0.25">
      <c r="A2198" s="96">
        <v>185</v>
      </c>
      <c r="B2198" s="12"/>
      <c r="C2198" s="167" t="s">
        <v>3238</v>
      </c>
      <c r="D2198" s="13" t="s">
        <v>1156</v>
      </c>
      <c r="E2198" s="165">
        <v>1</v>
      </c>
      <c r="F2198" s="158">
        <v>24</v>
      </c>
      <c r="G2198" s="15">
        <v>0</v>
      </c>
      <c r="H2198" s="15">
        <f t="shared" si="68"/>
        <v>24</v>
      </c>
    </row>
    <row r="2199" spans="1:8" s="8" customFormat="1" ht="15.75" customHeight="1" x14ac:dyDescent="0.25">
      <c r="A2199" s="96">
        <v>186</v>
      </c>
      <c r="B2199" s="12"/>
      <c r="C2199" s="167" t="s">
        <v>3239</v>
      </c>
      <c r="D2199" s="13" t="s">
        <v>1156</v>
      </c>
      <c r="E2199" s="165">
        <v>1</v>
      </c>
      <c r="F2199" s="158">
        <v>55</v>
      </c>
      <c r="G2199" s="15">
        <v>0</v>
      </c>
      <c r="H2199" s="15">
        <f t="shared" si="68"/>
        <v>55</v>
      </c>
    </row>
    <row r="2200" spans="1:8" s="8" customFormat="1" ht="15.75" customHeight="1" x14ac:dyDescent="0.25">
      <c r="A2200" s="96">
        <v>187</v>
      </c>
      <c r="B2200" s="12"/>
      <c r="C2200" s="67" t="s">
        <v>3384</v>
      </c>
      <c r="D2200" s="13" t="s">
        <v>1156</v>
      </c>
      <c r="E2200" s="165">
        <v>1</v>
      </c>
      <c r="F2200" s="158">
        <v>39</v>
      </c>
      <c r="G2200" s="15">
        <v>0</v>
      </c>
      <c r="H2200" s="15">
        <f t="shared" si="68"/>
        <v>39</v>
      </c>
    </row>
    <row r="2201" spans="1:8" s="8" customFormat="1" ht="15.75" customHeight="1" x14ac:dyDescent="0.25">
      <c r="A2201" s="96">
        <v>188</v>
      </c>
      <c r="B2201" s="12"/>
      <c r="C2201" s="67" t="s">
        <v>3384</v>
      </c>
      <c r="D2201" s="13" t="s">
        <v>1156</v>
      </c>
      <c r="E2201" s="165">
        <v>1</v>
      </c>
      <c r="F2201" s="158">
        <v>199</v>
      </c>
      <c r="G2201" s="15">
        <v>0</v>
      </c>
      <c r="H2201" s="15">
        <f t="shared" si="68"/>
        <v>199</v>
      </c>
    </row>
    <row r="2202" spans="1:8" s="8" customFormat="1" ht="15.75" customHeight="1" x14ac:dyDescent="0.25">
      <c r="A2202" s="96">
        <v>189</v>
      </c>
      <c r="B2202" s="12"/>
      <c r="C2202" s="67" t="s">
        <v>3384</v>
      </c>
      <c r="D2202" s="13" t="s">
        <v>1156</v>
      </c>
      <c r="E2202" s="165">
        <v>1</v>
      </c>
      <c r="F2202" s="158">
        <v>215</v>
      </c>
      <c r="G2202" s="15">
        <v>0</v>
      </c>
      <c r="H2202" s="15">
        <f t="shared" si="68"/>
        <v>215</v>
      </c>
    </row>
    <row r="2203" spans="1:8" s="8" customFormat="1" ht="15.75" customHeight="1" x14ac:dyDescent="0.25">
      <c r="A2203" s="96">
        <v>190</v>
      </c>
      <c r="B2203" s="12"/>
      <c r="C2203" s="67" t="s">
        <v>3385</v>
      </c>
      <c r="D2203" s="13" t="s">
        <v>1156</v>
      </c>
      <c r="E2203" s="165">
        <v>1</v>
      </c>
      <c r="F2203" s="158">
        <v>59</v>
      </c>
      <c r="G2203" s="15">
        <v>0</v>
      </c>
      <c r="H2203" s="15">
        <f t="shared" si="68"/>
        <v>59</v>
      </c>
    </row>
    <row r="2204" spans="1:8" s="8" customFormat="1" ht="15.75" customHeight="1" x14ac:dyDescent="0.25">
      <c r="A2204" s="96">
        <v>191</v>
      </c>
      <c r="B2204" s="12"/>
      <c r="C2204" s="67" t="s">
        <v>3386</v>
      </c>
      <c r="D2204" s="13" t="s">
        <v>1156</v>
      </c>
      <c r="E2204" s="165">
        <v>1</v>
      </c>
      <c r="F2204" s="158">
        <v>45</v>
      </c>
      <c r="G2204" s="15">
        <v>0</v>
      </c>
      <c r="H2204" s="15">
        <f t="shared" si="68"/>
        <v>45</v>
      </c>
    </row>
    <row r="2205" spans="1:8" s="8" customFormat="1" ht="15.75" customHeight="1" x14ac:dyDescent="0.25">
      <c r="A2205" s="96">
        <v>192</v>
      </c>
      <c r="B2205" s="12"/>
      <c r="C2205" s="67" t="s">
        <v>3387</v>
      </c>
      <c r="D2205" s="13" t="s">
        <v>1156</v>
      </c>
      <c r="E2205" s="165">
        <v>1</v>
      </c>
      <c r="F2205" s="158">
        <v>115</v>
      </c>
      <c r="G2205" s="15">
        <v>0</v>
      </c>
      <c r="H2205" s="15">
        <f t="shared" si="68"/>
        <v>115</v>
      </c>
    </row>
    <row r="2206" spans="1:8" s="8" customFormat="1" ht="15.75" customHeight="1" x14ac:dyDescent="0.25">
      <c r="A2206" s="96">
        <v>193</v>
      </c>
      <c r="B2206" s="12"/>
      <c r="C2206" s="67" t="s">
        <v>3388</v>
      </c>
      <c r="D2206" s="13" t="s">
        <v>1156</v>
      </c>
      <c r="E2206" s="165">
        <v>1</v>
      </c>
      <c r="F2206" s="158">
        <v>199</v>
      </c>
      <c r="G2206" s="15">
        <v>0</v>
      </c>
      <c r="H2206" s="15">
        <f t="shared" ref="H2206:H2269" si="69">F2206-G2206</f>
        <v>199</v>
      </c>
    </row>
    <row r="2207" spans="1:8" s="8" customFormat="1" ht="15.75" customHeight="1" x14ac:dyDescent="0.25">
      <c r="A2207" s="96">
        <v>194</v>
      </c>
      <c r="B2207" s="12"/>
      <c r="C2207" s="67" t="s">
        <v>3389</v>
      </c>
      <c r="D2207" s="13" t="s">
        <v>1156</v>
      </c>
      <c r="E2207" s="165">
        <v>1</v>
      </c>
      <c r="F2207" s="158">
        <v>299</v>
      </c>
      <c r="G2207" s="15">
        <v>0</v>
      </c>
      <c r="H2207" s="15">
        <f t="shared" si="69"/>
        <v>299</v>
      </c>
    </row>
    <row r="2208" spans="1:8" s="8" customFormat="1" ht="15.75" customHeight="1" x14ac:dyDescent="0.25">
      <c r="A2208" s="96">
        <v>195</v>
      </c>
      <c r="B2208" s="12"/>
      <c r="C2208" s="67" t="s">
        <v>3390</v>
      </c>
      <c r="D2208" s="13" t="s">
        <v>1156</v>
      </c>
      <c r="E2208" s="165">
        <v>1</v>
      </c>
      <c r="F2208" s="158">
        <v>199</v>
      </c>
      <c r="G2208" s="15">
        <v>0</v>
      </c>
      <c r="H2208" s="15">
        <f t="shared" si="69"/>
        <v>199</v>
      </c>
    </row>
    <row r="2209" spans="1:8" s="8" customFormat="1" ht="15.75" customHeight="1" x14ac:dyDescent="0.25">
      <c r="A2209" s="96">
        <v>196</v>
      </c>
      <c r="B2209" s="12"/>
      <c r="C2209" s="67" t="s">
        <v>3391</v>
      </c>
      <c r="D2209" s="13" t="s">
        <v>1156</v>
      </c>
      <c r="E2209" s="165">
        <v>1</v>
      </c>
      <c r="F2209" s="158">
        <v>350</v>
      </c>
      <c r="G2209" s="15">
        <v>0</v>
      </c>
      <c r="H2209" s="15">
        <f t="shared" si="69"/>
        <v>350</v>
      </c>
    </row>
    <row r="2210" spans="1:8" s="8" customFormat="1" ht="15.75" customHeight="1" x14ac:dyDescent="0.25">
      <c r="A2210" s="96">
        <v>197</v>
      </c>
      <c r="B2210" s="12"/>
      <c r="C2210" s="168" t="s">
        <v>3379</v>
      </c>
      <c r="D2210" s="13" t="s">
        <v>1156</v>
      </c>
      <c r="E2210" s="165">
        <v>1</v>
      </c>
      <c r="F2210" s="158">
        <v>499</v>
      </c>
      <c r="G2210" s="15">
        <v>0</v>
      </c>
      <c r="H2210" s="15">
        <f t="shared" si="69"/>
        <v>499</v>
      </c>
    </row>
    <row r="2211" spans="1:8" s="8" customFormat="1" ht="15.75" customHeight="1" x14ac:dyDescent="0.25">
      <c r="A2211" s="96">
        <v>198</v>
      </c>
      <c r="B2211" s="12"/>
      <c r="C2211" s="67" t="s">
        <v>3392</v>
      </c>
      <c r="D2211" s="13" t="s">
        <v>1156</v>
      </c>
      <c r="E2211" s="165">
        <v>1</v>
      </c>
      <c r="F2211" s="158">
        <v>199</v>
      </c>
      <c r="G2211" s="15">
        <v>0</v>
      </c>
      <c r="H2211" s="15">
        <f t="shared" si="69"/>
        <v>199</v>
      </c>
    </row>
    <row r="2212" spans="1:8" s="8" customFormat="1" ht="15.75" customHeight="1" x14ac:dyDescent="0.25">
      <c r="A2212" s="96">
        <v>199</v>
      </c>
      <c r="B2212" s="12"/>
      <c r="C2212" s="67" t="s">
        <v>3393</v>
      </c>
      <c r="D2212" s="13" t="s">
        <v>1156</v>
      </c>
      <c r="E2212" s="165">
        <v>1</v>
      </c>
      <c r="F2212" s="158">
        <v>215</v>
      </c>
      <c r="G2212" s="15">
        <v>0</v>
      </c>
      <c r="H2212" s="15">
        <f t="shared" si="69"/>
        <v>215</v>
      </c>
    </row>
    <row r="2213" spans="1:8" s="8" customFormat="1" ht="15.75" customHeight="1" x14ac:dyDescent="0.25">
      <c r="A2213" s="96">
        <v>200</v>
      </c>
      <c r="B2213" s="12"/>
      <c r="C2213" s="67" t="s">
        <v>3394</v>
      </c>
      <c r="D2213" s="13" t="s">
        <v>1156</v>
      </c>
      <c r="E2213" s="165">
        <v>1</v>
      </c>
      <c r="F2213" s="158">
        <v>469</v>
      </c>
      <c r="G2213" s="15">
        <v>0</v>
      </c>
      <c r="H2213" s="15">
        <f t="shared" si="69"/>
        <v>469</v>
      </c>
    </row>
    <row r="2214" spans="1:8" s="8" customFormat="1" ht="15.75" customHeight="1" x14ac:dyDescent="0.25">
      <c r="A2214" s="96">
        <v>201</v>
      </c>
      <c r="B2214" s="12"/>
      <c r="C2214" s="67" t="s">
        <v>3395</v>
      </c>
      <c r="D2214" s="13" t="s">
        <v>1156</v>
      </c>
      <c r="E2214" s="165">
        <v>2</v>
      </c>
      <c r="F2214" s="158">
        <v>118</v>
      </c>
      <c r="G2214" s="15">
        <v>0</v>
      </c>
      <c r="H2214" s="15">
        <f t="shared" si="69"/>
        <v>118</v>
      </c>
    </row>
    <row r="2215" spans="1:8" s="8" customFormat="1" ht="15.75" customHeight="1" x14ac:dyDescent="0.25">
      <c r="A2215" s="96">
        <v>202</v>
      </c>
      <c r="B2215" s="12"/>
      <c r="C2215" s="67" t="s">
        <v>3396</v>
      </c>
      <c r="D2215" s="13" t="s">
        <v>1156</v>
      </c>
      <c r="E2215" s="165">
        <v>1</v>
      </c>
      <c r="F2215" s="158">
        <v>475</v>
      </c>
      <c r="G2215" s="15">
        <v>0</v>
      </c>
      <c r="H2215" s="15">
        <f t="shared" si="69"/>
        <v>475</v>
      </c>
    </row>
    <row r="2216" spans="1:8" s="8" customFormat="1" ht="15.75" customHeight="1" x14ac:dyDescent="0.25">
      <c r="A2216" s="96">
        <v>203</v>
      </c>
      <c r="B2216" s="12"/>
      <c r="C2216" s="67" t="s">
        <v>3240</v>
      </c>
      <c r="D2216" s="13" t="s">
        <v>1156</v>
      </c>
      <c r="E2216" s="165">
        <v>1</v>
      </c>
      <c r="F2216" s="158">
        <v>149</v>
      </c>
      <c r="G2216" s="15">
        <v>0</v>
      </c>
      <c r="H2216" s="15">
        <f t="shared" si="69"/>
        <v>149</v>
      </c>
    </row>
    <row r="2217" spans="1:8" s="8" customFormat="1" ht="15.75" customHeight="1" x14ac:dyDescent="0.25">
      <c r="A2217" s="96">
        <v>204</v>
      </c>
      <c r="B2217" s="12"/>
      <c r="C2217" s="67" t="s">
        <v>3241</v>
      </c>
      <c r="D2217" s="13" t="s">
        <v>1156</v>
      </c>
      <c r="E2217" s="165">
        <v>1</v>
      </c>
      <c r="F2217" s="158">
        <v>825</v>
      </c>
      <c r="G2217" s="15">
        <v>0</v>
      </c>
      <c r="H2217" s="15">
        <f t="shared" si="69"/>
        <v>825</v>
      </c>
    </row>
    <row r="2218" spans="1:8" s="8" customFormat="1" ht="15.75" customHeight="1" x14ac:dyDescent="0.25">
      <c r="A2218" s="96">
        <v>205</v>
      </c>
      <c r="B2218" s="12"/>
      <c r="C2218" s="67" t="s">
        <v>3242</v>
      </c>
      <c r="D2218" s="13" t="s">
        <v>1156</v>
      </c>
      <c r="E2218" s="165">
        <v>1</v>
      </c>
      <c r="F2218" s="158">
        <v>525</v>
      </c>
      <c r="G2218" s="15">
        <v>0</v>
      </c>
      <c r="H2218" s="15">
        <f t="shared" si="69"/>
        <v>525</v>
      </c>
    </row>
    <row r="2219" spans="1:8" s="8" customFormat="1" ht="15.75" customHeight="1" x14ac:dyDescent="0.25">
      <c r="A2219" s="96">
        <v>206</v>
      </c>
      <c r="B2219" s="12"/>
      <c r="C2219" s="168" t="s">
        <v>3243</v>
      </c>
      <c r="D2219" s="13" t="s">
        <v>1156</v>
      </c>
      <c r="E2219" s="165">
        <v>1</v>
      </c>
      <c r="F2219" s="158">
        <v>499</v>
      </c>
      <c r="G2219" s="15">
        <v>0</v>
      </c>
      <c r="H2219" s="15">
        <f t="shared" si="69"/>
        <v>499</v>
      </c>
    </row>
    <row r="2220" spans="1:8" s="8" customFormat="1" ht="15.75" customHeight="1" x14ac:dyDescent="0.25">
      <c r="A2220" s="96">
        <v>207</v>
      </c>
      <c r="B2220" s="12"/>
      <c r="C2220" s="168" t="s">
        <v>3244</v>
      </c>
      <c r="D2220" s="13" t="s">
        <v>1156</v>
      </c>
      <c r="E2220" s="165">
        <v>1</v>
      </c>
      <c r="F2220" s="158">
        <v>361.2</v>
      </c>
      <c r="G2220" s="15">
        <v>0</v>
      </c>
      <c r="H2220" s="15">
        <f t="shared" si="69"/>
        <v>361.2</v>
      </c>
    </row>
    <row r="2221" spans="1:8" s="8" customFormat="1" ht="15.75" customHeight="1" x14ac:dyDescent="0.25">
      <c r="A2221" s="96">
        <v>208</v>
      </c>
      <c r="B2221" s="12"/>
      <c r="C2221" s="168" t="s">
        <v>3245</v>
      </c>
      <c r="D2221" s="13" t="s">
        <v>1156</v>
      </c>
      <c r="E2221" s="165">
        <v>1</v>
      </c>
      <c r="F2221" s="158">
        <v>228</v>
      </c>
      <c r="G2221" s="15">
        <v>0</v>
      </c>
      <c r="H2221" s="15">
        <f t="shared" si="69"/>
        <v>228</v>
      </c>
    </row>
    <row r="2222" spans="1:8" s="8" customFormat="1" ht="15.75" customHeight="1" x14ac:dyDescent="0.25">
      <c r="A2222" s="96">
        <v>209</v>
      </c>
      <c r="B2222" s="12"/>
      <c r="C2222" s="154" t="s">
        <v>3246</v>
      </c>
      <c r="D2222" s="13" t="s">
        <v>1156</v>
      </c>
      <c r="E2222" s="165">
        <v>1</v>
      </c>
      <c r="F2222" s="158">
        <v>756.6</v>
      </c>
      <c r="G2222" s="15">
        <v>0</v>
      </c>
      <c r="H2222" s="15">
        <f t="shared" si="69"/>
        <v>756.6</v>
      </c>
    </row>
    <row r="2223" spans="1:8" s="8" customFormat="1" ht="15.75" customHeight="1" x14ac:dyDescent="0.25">
      <c r="A2223" s="96">
        <v>210</v>
      </c>
      <c r="B2223" s="12"/>
      <c r="C2223" s="154" t="s">
        <v>3247</v>
      </c>
      <c r="D2223" s="13" t="s">
        <v>1156</v>
      </c>
      <c r="E2223" s="165">
        <v>1</v>
      </c>
      <c r="F2223" s="157">
        <v>1027.23</v>
      </c>
      <c r="G2223" s="15">
        <v>0</v>
      </c>
      <c r="H2223" s="15">
        <f t="shared" si="69"/>
        <v>1027.23</v>
      </c>
    </row>
    <row r="2224" spans="1:8" s="8" customFormat="1" ht="15.75" customHeight="1" x14ac:dyDescent="0.25">
      <c r="A2224" s="96">
        <v>211</v>
      </c>
      <c r="B2224" s="12"/>
      <c r="C2224" s="154" t="s">
        <v>3248</v>
      </c>
      <c r="D2224" s="13" t="s">
        <v>1156</v>
      </c>
      <c r="E2224" s="165">
        <v>2</v>
      </c>
      <c r="F2224" s="158">
        <v>350</v>
      </c>
      <c r="G2224" s="15">
        <v>0</v>
      </c>
      <c r="H2224" s="15">
        <f t="shared" si="69"/>
        <v>350</v>
      </c>
    </row>
    <row r="2225" spans="1:8" s="8" customFormat="1" ht="15.75" customHeight="1" x14ac:dyDescent="0.25">
      <c r="A2225" s="96">
        <v>212</v>
      </c>
      <c r="B2225" s="12"/>
      <c r="C2225" s="154" t="s">
        <v>3249</v>
      </c>
      <c r="D2225" s="13" t="s">
        <v>1156</v>
      </c>
      <c r="E2225" s="165">
        <v>1</v>
      </c>
      <c r="F2225" s="158">
        <v>190</v>
      </c>
      <c r="G2225" s="15">
        <v>0</v>
      </c>
      <c r="H2225" s="15">
        <f t="shared" si="69"/>
        <v>190</v>
      </c>
    </row>
    <row r="2226" spans="1:8" s="8" customFormat="1" ht="15.75" customHeight="1" x14ac:dyDescent="0.25">
      <c r="A2226" s="96">
        <v>213</v>
      </c>
      <c r="B2226" s="12"/>
      <c r="C2226" s="154" t="s">
        <v>3250</v>
      </c>
      <c r="D2226" s="13" t="s">
        <v>1156</v>
      </c>
      <c r="E2226" s="165">
        <v>1</v>
      </c>
      <c r="F2226" s="158">
        <v>400</v>
      </c>
      <c r="G2226" s="15">
        <v>0</v>
      </c>
      <c r="H2226" s="15">
        <f t="shared" si="69"/>
        <v>400</v>
      </c>
    </row>
    <row r="2227" spans="1:8" s="8" customFormat="1" ht="15.75" customHeight="1" x14ac:dyDescent="0.25">
      <c r="A2227" s="96">
        <v>214</v>
      </c>
      <c r="B2227" s="12"/>
      <c r="C2227" s="107" t="s">
        <v>3251</v>
      </c>
      <c r="D2227" s="13" t="s">
        <v>1156</v>
      </c>
      <c r="E2227" s="165">
        <v>1</v>
      </c>
      <c r="F2227" s="158">
        <v>410</v>
      </c>
      <c r="G2227" s="15">
        <v>0</v>
      </c>
      <c r="H2227" s="15">
        <f t="shared" si="69"/>
        <v>410</v>
      </c>
    </row>
    <row r="2228" spans="1:8" s="8" customFormat="1" ht="15.75" customHeight="1" x14ac:dyDescent="0.25">
      <c r="A2228" s="96">
        <v>215</v>
      </c>
      <c r="B2228" s="12"/>
      <c r="C2228" s="107" t="s">
        <v>3252</v>
      </c>
      <c r="D2228" s="13" t="s">
        <v>1156</v>
      </c>
      <c r="E2228" s="165">
        <v>1</v>
      </c>
      <c r="F2228" s="158">
        <v>280</v>
      </c>
      <c r="G2228" s="15">
        <v>0</v>
      </c>
      <c r="H2228" s="15">
        <f t="shared" si="69"/>
        <v>280</v>
      </c>
    </row>
    <row r="2229" spans="1:8" s="8" customFormat="1" ht="15.75" customHeight="1" x14ac:dyDescent="0.25">
      <c r="A2229" s="96">
        <v>216</v>
      </c>
      <c r="B2229" s="12"/>
      <c r="C2229" s="107" t="s">
        <v>3253</v>
      </c>
      <c r="D2229" s="13" t="s">
        <v>1156</v>
      </c>
      <c r="E2229" s="165">
        <v>1</v>
      </c>
      <c r="F2229" s="158">
        <v>310</v>
      </c>
      <c r="G2229" s="15">
        <v>0</v>
      </c>
      <c r="H2229" s="15">
        <f t="shared" si="69"/>
        <v>310</v>
      </c>
    </row>
    <row r="2230" spans="1:8" s="8" customFormat="1" ht="15.75" customHeight="1" x14ac:dyDescent="0.25">
      <c r="A2230" s="96">
        <v>217</v>
      </c>
      <c r="B2230" s="12"/>
      <c r="C2230" s="107" t="s">
        <v>3254</v>
      </c>
      <c r="D2230" s="13" t="s">
        <v>1156</v>
      </c>
      <c r="E2230" s="165">
        <v>1</v>
      </c>
      <c r="F2230" s="158">
        <v>570</v>
      </c>
      <c r="G2230" s="15">
        <v>0</v>
      </c>
      <c r="H2230" s="15">
        <f t="shared" si="69"/>
        <v>570</v>
      </c>
    </row>
    <row r="2231" spans="1:8" s="8" customFormat="1" ht="15.75" customHeight="1" x14ac:dyDescent="0.25">
      <c r="A2231" s="96">
        <v>218</v>
      </c>
      <c r="B2231" s="12"/>
      <c r="C2231" s="154" t="s">
        <v>3255</v>
      </c>
      <c r="D2231" s="13" t="s">
        <v>1156</v>
      </c>
      <c r="E2231" s="165">
        <v>1</v>
      </c>
      <c r="F2231" s="158">
        <v>140</v>
      </c>
      <c r="G2231" s="15">
        <v>0</v>
      </c>
      <c r="H2231" s="15">
        <f t="shared" si="69"/>
        <v>140</v>
      </c>
    </row>
    <row r="2232" spans="1:8" s="8" customFormat="1" ht="15.75" customHeight="1" x14ac:dyDescent="0.25">
      <c r="A2232" s="96">
        <v>219</v>
      </c>
      <c r="B2232" s="12"/>
      <c r="C2232" s="154" t="s">
        <v>3256</v>
      </c>
      <c r="D2232" s="13" t="s">
        <v>1156</v>
      </c>
      <c r="E2232" s="165">
        <v>1</v>
      </c>
      <c r="F2232" s="158">
        <v>90</v>
      </c>
      <c r="G2232" s="15">
        <v>0</v>
      </c>
      <c r="H2232" s="15">
        <f t="shared" si="69"/>
        <v>90</v>
      </c>
    </row>
    <row r="2233" spans="1:8" s="8" customFormat="1" ht="15.75" customHeight="1" x14ac:dyDescent="0.25">
      <c r="A2233" s="96">
        <v>220</v>
      </c>
      <c r="B2233" s="12"/>
      <c r="C2233" s="154" t="s">
        <v>3257</v>
      </c>
      <c r="D2233" s="13" t="s">
        <v>1156</v>
      </c>
      <c r="E2233" s="165">
        <v>4</v>
      </c>
      <c r="F2233" s="158">
        <v>800</v>
      </c>
      <c r="G2233" s="15">
        <v>0</v>
      </c>
      <c r="H2233" s="15">
        <f t="shared" si="69"/>
        <v>800</v>
      </c>
    </row>
    <row r="2234" spans="1:8" s="8" customFormat="1" ht="15.75" customHeight="1" x14ac:dyDescent="0.25">
      <c r="A2234" s="96">
        <v>221</v>
      </c>
      <c r="B2234" s="12"/>
      <c r="C2234" s="154" t="s">
        <v>3258</v>
      </c>
      <c r="D2234" s="13" t="s">
        <v>1156</v>
      </c>
      <c r="E2234" s="165">
        <v>1</v>
      </c>
      <c r="F2234" s="158">
        <v>90</v>
      </c>
      <c r="G2234" s="15">
        <v>0</v>
      </c>
      <c r="H2234" s="15">
        <f t="shared" si="69"/>
        <v>90</v>
      </c>
    </row>
    <row r="2235" spans="1:8" s="8" customFormat="1" ht="15.75" customHeight="1" x14ac:dyDescent="0.25">
      <c r="A2235" s="96">
        <v>222</v>
      </c>
      <c r="B2235" s="12"/>
      <c r="C2235" s="107" t="s">
        <v>3259</v>
      </c>
      <c r="D2235" s="13" t="s">
        <v>1156</v>
      </c>
      <c r="E2235" s="165">
        <v>1</v>
      </c>
      <c r="F2235" s="158">
        <v>230</v>
      </c>
      <c r="G2235" s="15">
        <v>0</v>
      </c>
      <c r="H2235" s="15">
        <f t="shared" si="69"/>
        <v>230</v>
      </c>
    </row>
    <row r="2236" spans="1:8" s="8" customFormat="1" ht="15.75" customHeight="1" x14ac:dyDescent="0.25">
      <c r="A2236" s="96">
        <v>223</v>
      </c>
      <c r="B2236" s="12"/>
      <c r="C2236" s="107" t="s">
        <v>3260</v>
      </c>
      <c r="D2236" s="13" t="s">
        <v>1156</v>
      </c>
      <c r="E2236" s="165">
        <v>1</v>
      </c>
      <c r="F2236" s="158">
        <v>180</v>
      </c>
      <c r="G2236" s="15">
        <v>0</v>
      </c>
      <c r="H2236" s="15">
        <f t="shared" si="69"/>
        <v>180</v>
      </c>
    </row>
    <row r="2237" spans="1:8" s="8" customFormat="1" ht="15.75" customHeight="1" x14ac:dyDescent="0.25">
      <c r="A2237" s="96">
        <v>224</v>
      </c>
      <c r="B2237" s="12"/>
      <c r="C2237" s="154" t="s">
        <v>3261</v>
      </c>
      <c r="D2237" s="13" t="s">
        <v>1156</v>
      </c>
      <c r="E2237" s="165">
        <v>1</v>
      </c>
      <c r="F2237" s="158">
        <v>320</v>
      </c>
      <c r="G2237" s="15">
        <v>0</v>
      </c>
      <c r="H2237" s="15">
        <f t="shared" si="69"/>
        <v>320</v>
      </c>
    </row>
    <row r="2238" spans="1:8" s="8" customFormat="1" ht="15.75" customHeight="1" x14ac:dyDescent="0.25">
      <c r="A2238" s="96">
        <v>225</v>
      </c>
      <c r="B2238" s="12"/>
      <c r="C2238" s="107" t="s">
        <v>3262</v>
      </c>
      <c r="D2238" s="13" t="s">
        <v>1156</v>
      </c>
      <c r="E2238" s="165">
        <v>1</v>
      </c>
      <c r="F2238" s="158">
        <v>170</v>
      </c>
      <c r="G2238" s="15">
        <v>0</v>
      </c>
      <c r="H2238" s="15">
        <f t="shared" si="69"/>
        <v>170</v>
      </c>
    </row>
    <row r="2239" spans="1:8" s="8" customFormat="1" ht="15.75" customHeight="1" x14ac:dyDescent="0.25">
      <c r="A2239" s="96">
        <v>226</v>
      </c>
      <c r="B2239" s="12"/>
      <c r="C2239" s="154" t="s">
        <v>3263</v>
      </c>
      <c r="D2239" s="13" t="s">
        <v>1156</v>
      </c>
      <c r="E2239" s="165">
        <v>1</v>
      </c>
      <c r="F2239" s="158">
        <v>562</v>
      </c>
      <c r="G2239" s="15">
        <v>0</v>
      </c>
      <c r="H2239" s="15">
        <f t="shared" si="69"/>
        <v>562</v>
      </c>
    </row>
    <row r="2240" spans="1:8" s="8" customFormat="1" ht="15.75" customHeight="1" x14ac:dyDescent="0.25">
      <c r="A2240" s="96">
        <v>227</v>
      </c>
      <c r="B2240" s="12"/>
      <c r="C2240" s="154" t="s">
        <v>3397</v>
      </c>
      <c r="D2240" s="13" t="s">
        <v>1156</v>
      </c>
      <c r="E2240" s="165">
        <v>1</v>
      </c>
      <c r="F2240" s="158">
        <v>339.5</v>
      </c>
      <c r="G2240" s="15">
        <v>0</v>
      </c>
      <c r="H2240" s="15">
        <f t="shared" si="69"/>
        <v>339.5</v>
      </c>
    </row>
    <row r="2241" spans="1:8" s="8" customFormat="1" ht="15.75" customHeight="1" x14ac:dyDescent="0.25">
      <c r="A2241" s="96">
        <v>228</v>
      </c>
      <c r="B2241" s="12"/>
      <c r="C2241" s="154" t="s">
        <v>3398</v>
      </c>
      <c r="D2241" s="13" t="s">
        <v>1156</v>
      </c>
      <c r="E2241" s="165">
        <v>1</v>
      </c>
      <c r="F2241" s="158">
        <v>339.5</v>
      </c>
      <c r="G2241" s="15">
        <v>0</v>
      </c>
      <c r="H2241" s="15">
        <f t="shared" si="69"/>
        <v>339.5</v>
      </c>
    </row>
    <row r="2242" spans="1:8" s="8" customFormat="1" ht="15.75" customHeight="1" x14ac:dyDescent="0.25">
      <c r="A2242" s="96">
        <v>229</v>
      </c>
      <c r="B2242" s="12"/>
      <c r="C2242" s="154" t="s">
        <v>3264</v>
      </c>
      <c r="D2242" s="13" t="s">
        <v>1156</v>
      </c>
      <c r="E2242" s="165">
        <v>1</v>
      </c>
      <c r="F2242" s="158">
        <v>65</v>
      </c>
      <c r="G2242" s="15">
        <v>0</v>
      </c>
      <c r="H2242" s="15">
        <f t="shared" si="69"/>
        <v>65</v>
      </c>
    </row>
    <row r="2243" spans="1:8" s="8" customFormat="1" ht="15.75" customHeight="1" x14ac:dyDescent="0.25">
      <c r="A2243" s="96">
        <v>230</v>
      </c>
      <c r="B2243" s="12"/>
      <c r="C2243" s="154" t="s">
        <v>3265</v>
      </c>
      <c r="D2243" s="13" t="s">
        <v>1156</v>
      </c>
      <c r="E2243" s="165">
        <v>1</v>
      </c>
      <c r="F2243" s="158">
        <v>1025</v>
      </c>
      <c r="G2243" s="15">
        <v>0</v>
      </c>
      <c r="H2243" s="15">
        <f t="shared" si="69"/>
        <v>1025</v>
      </c>
    </row>
    <row r="2244" spans="1:8" s="8" customFormat="1" ht="15.75" customHeight="1" x14ac:dyDescent="0.25">
      <c r="A2244" s="96">
        <v>231</v>
      </c>
      <c r="B2244" s="12"/>
      <c r="C2244" s="154" t="s">
        <v>3399</v>
      </c>
      <c r="D2244" s="13" t="s">
        <v>1156</v>
      </c>
      <c r="E2244" s="165">
        <v>1</v>
      </c>
      <c r="F2244" s="158">
        <v>3000</v>
      </c>
      <c r="G2244" s="15">
        <v>0</v>
      </c>
      <c r="H2244" s="15">
        <f t="shared" si="69"/>
        <v>3000</v>
      </c>
    </row>
    <row r="2245" spans="1:8" s="8" customFormat="1" ht="15.75" customHeight="1" x14ac:dyDescent="0.25">
      <c r="A2245" s="96">
        <v>232</v>
      </c>
      <c r="B2245" s="12"/>
      <c r="C2245" s="154" t="s">
        <v>3266</v>
      </c>
      <c r="D2245" s="13" t="s">
        <v>1156</v>
      </c>
      <c r="E2245" s="165">
        <v>1</v>
      </c>
      <c r="F2245" s="158">
        <v>650</v>
      </c>
      <c r="G2245" s="15">
        <v>0</v>
      </c>
      <c r="H2245" s="15">
        <f t="shared" si="69"/>
        <v>650</v>
      </c>
    </row>
    <row r="2246" spans="1:8" s="8" customFormat="1" ht="15.75" customHeight="1" x14ac:dyDescent="0.25">
      <c r="A2246" s="96">
        <v>233</v>
      </c>
      <c r="B2246" s="12"/>
      <c r="C2246" s="169" t="s">
        <v>3400</v>
      </c>
      <c r="D2246" s="13" t="s">
        <v>1156</v>
      </c>
      <c r="E2246" s="165">
        <v>1</v>
      </c>
      <c r="F2246" s="170">
        <v>1079.27</v>
      </c>
      <c r="G2246" s="15">
        <v>0</v>
      </c>
      <c r="H2246" s="15">
        <f t="shared" si="69"/>
        <v>1079.27</v>
      </c>
    </row>
    <row r="2247" spans="1:8" s="8" customFormat="1" ht="15.75" customHeight="1" x14ac:dyDescent="0.25">
      <c r="A2247" s="96">
        <v>234</v>
      </c>
      <c r="B2247" s="12"/>
      <c r="C2247" s="154" t="s">
        <v>3267</v>
      </c>
      <c r="D2247" s="13" t="s">
        <v>1156</v>
      </c>
      <c r="E2247" s="165">
        <v>2</v>
      </c>
      <c r="F2247" s="171">
        <v>118</v>
      </c>
      <c r="G2247" s="15">
        <v>0</v>
      </c>
      <c r="H2247" s="15">
        <f t="shared" si="69"/>
        <v>118</v>
      </c>
    </row>
    <row r="2248" spans="1:8" s="8" customFormat="1" ht="15.75" customHeight="1" x14ac:dyDescent="0.25">
      <c r="A2248" s="96">
        <v>235</v>
      </c>
      <c r="B2248" s="12"/>
      <c r="C2248" s="154" t="s">
        <v>3268</v>
      </c>
      <c r="D2248" s="13" t="s">
        <v>1156</v>
      </c>
      <c r="E2248" s="165">
        <v>2</v>
      </c>
      <c r="F2248" s="171">
        <v>478</v>
      </c>
      <c r="G2248" s="15">
        <v>0</v>
      </c>
      <c r="H2248" s="15">
        <f t="shared" si="69"/>
        <v>478</v>
      </c>
    </row>
    <row r="2249" spans="1:8" s="8" customFormat="1" ht="15.75" customHeight="1" x14ac:dyDescent="0.25">
      <c r="A2249" s="96">
        <v>236</v>
      </c>
      <c r="B2249" s="12"/>
      <c r="C2249" s="107" t="s">
        <v>3269</v>
      </c>
      <c r="D2249" s="13" t="s">
        <v>1156</v>
      </c>
      <c r="E2249" s="165">
        <v>1</v>
      </c>
      <c r="F2249" s="171">
        <v>285</v>
      </c>
      <c r="G2249" s="15">
        <v>0</v>
      </c>
      <c r="H2249" s="15">
        <f t="shared" si="69"/>
        <v>285</v>
      </c>
    </row>
    <row r="2250" spans="1:8" s="8" customFormat="1" ht="15.75" customHeight="1" x14ac:dyDescent="0.25">
      <c r="A2250" s="96">
        <v>237</v>
      </c>
      <c r="B2250" s="12"/>
      <c r="C2250" s="107" t="s">
        <v>3270</v>
      </c>
      <c r="D2250" s="13" t="s">
        <v>1156</v>
      </c>
      <c r="E2250" s="165">
        <v>1</v>
      </c>
      <c r="F2250" s="171">
        <v>199</v>
      </c>
      <c r="G2250" s="15">
        <v>0</v>
      </c>
      <c r="H2250" s="15">
        <f t="shared" si="69"/>
        <v>199</v>
      </c>
    </row>
    <row r="2251" spans="1:8" s="8" customFormat="1" ht="15.75" customHeight="1" x14ac:dyDescent="0.25">
      <c r="A2251" s="96">
        <v>238</v>
      </c>
      <c r="B2251" s="12"/>
      <c r="C2251" s="107" t="s">
        <v>3226</v>
      </c>
      <c r="D2251" s="13" t="s">
        <v>1156</v>
      </c>
      <c r="E2251" s="165">
        <v>1</v>
      </c>
      <c r="F2251" s="171">
        <v>199</v>
      </c>
      <c r="G2251" s="15">
        <v>0</v>
      </c>
      <c r="H2251" s="15">
        <f t="shared" si="69"/>
        <v>199</v>
      </c>
    </row>
    <row r="2252" spans="1:8" s="8" customFormat="1" ht="15.75" customHeight="1" x14ac:dyDescent="0.25">
      <c r="A2252" s="96">
        <v>239</v>
      </c>
      <c r="B2252" s="12"/>
      <c r="C2252" s="172" t="s">
        <v>3271</v>
      </c>
      <c r="D2252" s="13" t="s">
        <v>1156</v>
      </c>
      <c r="E2252" s="165">
        <v>1</v>
      </c>
      <c r="F2252" s="171">
        <v>335</v>
      </c>
      <c r="G2252" s="15">
        <v>0</v>
      </c>
      <c r="H2252" s="15">
        <f t="shared" si="69"/>
        <v>335</v>
      </c>
    </row>
    <row r="2253" spans="1:8" s="8" customFormat="1" ht="15.75" customHeight="1" x14ac:dyDescent="0.25">
      <c r="A2253" s="96">
        <v>240</v>
      </c>
      <c r="B2253" s="12"/>
      <c r="C2253" s="156" t="s">
        <v>3401</v>
      </c>
      <c r="D2253" s="13" t="s">
        <v>1156</v>
      </c>
      <c r="E2253" s="165">
        <v>1</v>
      </c>
      <c r="F2253" s="158">
        <v>925</v>
      </c>
      <c r="G2253" s="15">
        <v>0</v>
      </c>
      <c r="H2253" s="15">
        <f t="shared" si="69"/>
        <v>925</v>
      </c>
    </row>
    <row r="2254" spans="1:8" s="8" customFormat="1" ht="15.75" customHeight="1" x14ac:dyDescent="0.25">
      <c r="A2254" s="96">
        <v>241</v>
      </c>
      <c r="B2254" s="12"/>
      <c r="C2254" s="156" t="s">
        <v>3272</v>
      </c>
      <c r="D2254" s="13" t="s">
        <v>1156</v>
      </c>
      <c r="E2254" s="165">
        <v>1</v>
      </c>
      <c r="F2254" s="158">
        <v>170</v>
      </c>
      <c r="G2254" s="15">
        <v>0</v>
      </c>
      <c r="H2254" s="15">
        <f t="shared" si="69"/>
        <v>170</v>
      </c>
    </row>
    <row r="2255" spans="1:8" s="8" customFormat="1" ht="15.75" customHeight="1" x14ac:dyDescent="0.25">
      <c r="A2255" s="96">
        <v>242</v>
      </c>
      <c r="B2255" s="12"/>
      <c r="C2255" s="156" t="s">
        <v>3402</v>
      </c>
      <c r="D2255" s="13" t="s">
        <v>1156</v>
      </c>
      <c r="E2255" s="165">
        <v>2</v>
      </c>
      <c r="F2255" s="158">
        <v>217.5</v>
      </c>
      <c r="G2255" s="15">
        <v>0</v>
      </c>
      <c r="H2255" s="15">
        <f t="shared" si="69"/>
        <v>217.5</v>
      </c>
    </row>
    <row r="2256" spans="1:8" s="8" customFormat="1" ht="15.75" customHeight="1" x14ac:dyDescent="0.25">
      <c r="A2256" s="96">
        <v>243</v>
      </c>
      <c r="B2256" s="12"/>
      <c r="C2256" s="126" t="s">
        <v>2035</v>
      </c>
      <c r="D2256" s="13" t="s">
        <v>1156</v>
      </c>
      <c r="E2256" s="165">
        <v>5</v>
      </c>
      <c r="F2256" s="158">
        <v>175</v>
      </c>
      <c r="G2256" s="15">
        <v>0</v>
      </c>
      <c r="H2256" s="15">
        <f t="shared" si="69"/>
        <v>175</v>
      </c>
    </row>
    <row r="2257" spans="1:8" s="8" customFormat="1" ht="15.75" customHeight="1" x14ac:dyDescent="0.25">
      <c r="A2257" s="96">
        <v>244</v>
      </c>
      <c r="B2257" s="12"/>
      <c r="C2257" s="126" t="s">
        <v>3273</v>
      </c>
      <c r="D2257" s="13" t="s">
        <v>1156</v>
      </c>
      <c r="E2257" s="165">
        <v>3</v>
      </c>
      <c r="F2257" s="158">
        <v>327</v>
      </c>
      <c r="G2257" s="15">
        <v>0</v>
      </c>
      <c r="H2257" s="15">
        <f t="shared" si="69"/>
        <v>327</v>
      </c>
    </row>
    <row r="2258" spans="1:8" s="8" customFormat="1" ht="15.75" customHeight="1" x14ac:dyDescent="0.25">
      <c r="A2258" s="96">
        <v>245</v>
      </c>
      <c r="B2258" s="12"/>
      <c r="C2258" s="126" t="s">
        <v>3274</v>
      </c>
      <c r="D2258" s="13" t="s">
        <v>1156</v>
      </c>
      <c r="E2258" s="165">
        <v>3</v>
      </c>
      <c r="F2258" s="158">
        <v>328</v>
      </c>
      <c r="G2258" s="15">
        <v>0</v>
      </c>
      <c r="H2258" s="15">
        <f t="shared" si="69"/>
        <v>328</v>
      </c>
    </row>
    <row r="2259" spans="1:8" s="8" customFormat="1" ht="15.75" customHeight="1" x14ac:dyDescent="0.25">
      <c r="A2259" s="96">
        <v>246</v>
      </c>
      <c r="B2259" s="12"/>
      <c r="C2259" s="126" t="s">
        <v>3275</v>
      </c>
      <c r="D2259" s="13" t="s">
        <v>1156</v>
      </c>
      <c r="E2259" s="165">
        <v>31</v>
      </c>
      <c r="F2259" s="158">
        <v>930</v>
      </c>
      <c r="G2259" s="15">
        <v>0</v>
      </c>
      <c r="H2259" s="15">
        <f t="shared" si="69"/>
        <v>930</v>
      </c>
    </row>
    <row r="2260" spans="1:8" s="8" customFormat="1" ht="15.75" customHeight="1" x14ac:dyDescent="0.25">
      <c r="A2260" s="96">
        <v>247</v>
      </c>
      <c r="B2260" s="12"/>
      <c r="C2260" s="156" t="s">
        <v>3276</v>
      </c>
      <c r="D2260" s="13" t="s">
        <v>1156</v>
      </c>
      <c r="E2260" s="165">
        <v>2</v>
      </c>
      <c r="F2260" s="158">
        <v>0</v>
      </c>
      <c r="G2260" s="15">
        <v>0</v>
      </c>
      <c r="H2260" s="15">
        <f t="shared" si="69"/>
        <v>0</v>
      </c>
    </row>
    <row r="2261" spans="1:8" s="8" customFormat="1" ht="15.75" customHeight="1" x14ac:dyDescent="0.25">
      <c r="A2261" s="96">
        <v>248</v>
      </c>
      <c r="B2261" s="12"/>
      <c r="C2261" s="156" t="s">
        <v>3403</v>
      </c>
      <c r="D2261" s="13" t="s">
        <v>1156</v>
      </c>
      <c r="E2261" s="165">
        <v>15</v>
      </c>
      <c r="F2261" s="158">
        <v>0</v>
      </c>
      <c r="G2261" s="15">
        <v>0</v>
      </c>
      <c r="H2261" s="15">
        <f t="shared" si="69"/>
        <v>0</v>
      </c>
    </row>
    <row r="2262" spans="1:8" s="8" customFormat="1" ht="15.75" customHeight="1" x14ac:dyDescent="0.25">
      <c r="A2262" s="96">
        <v>249</v>
      </c>
      <c r="B2262" s="12"/>
      <c r="C2262" s="156" t="s">
        <v>3404</v>
      </c>
      <c r="D2262" s="13" t="s">
        <v>1156</v>
      </c>
      <c r="E2262" s="165">
        <v>1</v>
      </c>
      <c r="F2262" s="158">
        <v>55</v>
      </c>
      <c r="G2262" s="15">
        <v>0</v>
      </c>
      <c r="H2262" s="15">
        <f t="shared" si="69"/>
        <v>55</v>
      </c>
    </row>
    <row r="2263" spans="1:8" s="8" customFormat="1" ht="15.75" customHeight="1" x14ac:dyDescent="0.25">
      <c r="A2263" s="96">
        <v>250</v>
      </c>
      <c r="B2263" s="12"/>
      <c r="C2263" s="156" t="s">
        <v>3277</v>
      </c>
      <c r="D2263" s="13" t="s">
        <v>1156</v>
      </c>
      <c r="E2263" s="165">
        <v>2</v>
      </c>
      <c r="F2263" s="158">
        <v>850</v>
      </c>
      <c r="G2263" s="15">
        <v>0</v>
      </c>
      <c r="H2263" s="15">
        <f t="shared" si="69"/>
        <v>850</v>
      </c>
    </row>
    <row r="2264" spans="1:8" s="8" customFormat="1" ht="15.75" customHeight="1" x14ac:dyDescent="0.25">
      <c r="A2264" s="96">
        <v>251</v>
      </c>
      <c r="B2264" s="12"/>
      <c r="C2264" s="156" t="s">
        <v>3278</v>
      </c>
      <c r="D2264" s="13" t="s">
        <v>1156</v>
      </c>
      <c r="E2264" s="165">
        <v>1</v>
      </c>
      <c r="F2264" s="158">
        <v>0</v>
      </c>
      <c r="G2264" s="15">
        <v>0</v>
      </c>
      <c r="H2264" s="15">
        <f t="shared" si="69"/>
        <v>0</v>
      </c>
    </row>
    <row r="2265" spans="1:8" s="8" customFormat="1" ht="15.75" customHeight="1" x14ac:dyDescent="0.25">
      <c r="A2265" s="96">
        <v>252</v>
      </c>
      <c r="B2265" s="12"/>
      <c r="C2265" s="156" t="s">
        <v>2605</v>
      </c>
      <c r="D2265" s="13" t="s">
        <v>1156</v>
      </c>
      <c r="E2265" s="165">
        <v>1</v>
      </c>
      <c r="F2265" s="158">
        <v>480</v>
      </c>
      <c r="G2265" s="15">
        <v>0</v>
      </c>
      <c r="H2265" s="15">
        <f t="shared" si="69"/>
        <v>480</v>
      </c>
    </row>
    <row r="2266" spans="1:8" s="8" customFormat="1" ht="15.75" customHeight="1" x14ac:dyDescent="0.25">
      <c r="A2266" s="96">
        <v>253</v>
      </c>
      <c r="B2266" s="12"/>
      <c r="C2266" s="280" t="s">
        <v>2297</v>
      </c>
      <c r="D2266" s="13" t="s">
        <v>1156</v>
      </c>
      <c r="E2266" s="165">
        <v>1</v>
      </c>
      <c r="F2266" s="158">
        <v>30</v>
      </c>
      <c r="G2266" s="15">
        <v>0</v>
      </c>
      <c r="H2266" s="15">
        <f t="shared" si="69"/>
        <v>30</v>
      </c>
    </row>
    <row r="2267" spans="1:8" s="8" customFormat="1" ht="15.75" customHeight="1" x14ac:dyDescent="0.25">
      <c r="A2267" s="96">
        <v>254</v>
      </c>
      <c r="B2267" s="12"/>
      <c r="C2267" s="280" t="s">
        <v>3279</v>
      </c>
      <c r="D2267" s="13" t="s">
        <v>1156</v>
      </c>
      <c r="E2267" s="165">
        <v>1</v>
      </c>
      <c r="F2267" s="158">
        <v>0</v>
      </c>
      <c r="G2267" s="15">
        <v>0</v>
      </c>
      <c r="H2267" s="15">
        <f t="shared" si="69"/>
        <v>0</v>
      </c>
    </row>
    <row r="2268" spans="1:8" s="8" customFormat="1" ht="15.75" customHeight="1" x14ac:dyDescent="0.25">
      <c r="A2268" s="96">
        <v>255</v>
      </c>
      <c r="B2268" s="12"/>
      <c r="C2268" s="280" t="s">
        <v>3280</v>
      </c>
      <c r="D2268" s="13" t="s">
        <v>1156</v>
      </c>
      <c r="E2268" s="165">
        <v>34</v>
      </c>
      <c r="F2268" s="158">
        <v>0</v>
      </c>
      <c r="G2268" s="15">
        <v>0</v>
      </c>
      <c r="H2268" s="15">
        <f t="shared" si="69"/>
        <v>0</v>
      </c>
    </row>
    <row r="2269" spans="1:8" s="8" customFormat="1" ht="15.75" customHeight="1" x14ac:dyDescent="0.25">
      <c r="A2269" s="96">
        <v>256</v>
      </c>
      <c r="B2269" s="12"/>
      <c r="C2269" s="280" t="s">
        <v>3405</v>
      </c>
      <c r="D2269" s="13" t="s">
        <v>1156</v>
      </c>
      <c r="E2269" s="165">
        <v>1</v>
      </c>
      <c r="F2269" s="158">
        <v>115</v>
      </c>
      <c r="G2269" s="15">
        <v>0</v>
      </c>
      <c r="H2269" s="15">
        <f t="shared" si="69"/>
        <v>115</v>
      </c>
    </row>
    <row r="2270" spans="1:8" s="8" customFormat="1" ht="15.75" customHeight="1" x14ac:dyDescent="0.25">
      <c r="A2270" s="96">
        <v>257</v>
      </c>
      <c r="B2270" s="12"/>
      <c r="C2270" s="280" t="s">
        <v>3406</v>
      </c>
      <c r="D2270" s="13" t="s">
        <v>1156</v>
      </c>
      <c r="E2270" s="165">
        <v>1</v>
      </c>
      <c r="F2270" s="158">
        <v>45</v>
      </c>
      <c r="G2270" s="15">
        <v>0</v>
      </c>
      <c r="H2270" s="15">
        <f t="shared" ref="H2270:H2333" si="70">F2270-G2270</f>
        <v>45</v>
      </c>
    </row>
    <row r="2271" spans="1:8" s="8" customFormat="1" ht="15.75" customHeight="1" x14ac:dyDescent="0.25">
      <c r="A2271" s="96">
        <v>258</v>
      </c>
      <c r="B2271" s="12"/>
      <c r="C2271" s="280" t="s">
        <v>3281</v>
      </c>
      <c r="D2271" s="13" t="s">
        <v>1156</v>
      </c>
      <c r="E2271" s="165">
        <v>1</v>
      </c>
      <c r="F2271" s="158">
        <v>145</v>
      </c>
      <c r="G2271" s="15">
        <v>0</v>
      </c>
      <c r="H2271" s="15">
        <f t="shared" si="70"/>
        <v>145</v>
      </c>
    </row>
    <row r="2272" spans="1:8" s="8" customFormat="1" ht="15.75" customHeight="1" x14ac:dyDescent="0.25">
      <c r="A2272" s="96">
        <v>259</v>
      </c>
      <c r="B2272" s="12"/>
      <c r="C2272" s="280" t="s">
        <v>3282</v>
      </c>
      <c r="D2272" s="13" t="s">
        <v>1156</v>
      </c>
      <c r="E2272" s="165">
        <v>1</v>
      </c>
      <c r="F2272" s="158">
        <v>325</v>
      </c>
      <c r="G2272" s="15">
        <v>0</v>
      </c>
      <c r="H2272" s="15">
        <f t="shared" si="70"/>
        <v>325</v>
      </c>
    </row>
    <row r="2273" spans="1:8" s="8" customFormat="1" ht="15.75" customHeight="1" x14ac:dyDescent="0.25">
      <c r="A2273" s="96">
        <v>260</v>
      </c>
      <c r="B2273" s="12"/>
      <c r="C2273" s="280" t="s">
        <v>3283</v>
      </c>
      <c r="D2273" s="13" t="s">
        <v>1156</v>
      </c>
      <c r="E2273" s="165">
        <v>1</v>
      </c>
      <c r="F2273" s="158">
        <v>65</v>
      </c>
      <c r="G2273" s="15">
        <v>0</v>
      </c>
      <c r="H2273" s="15">
        <f t="shared" si="70"/>
        <v>65</v>
      </c>
    </row>
    <row r="2274" spans="1:8" s="8" customFormat="1" ht="15.75" customHeight="1" x14ac:dyDescent="0.25">
      <c r="A2274" s="96">
        <v>261</v>
      </c>
      <c r="B2274" s="12"/>
      <c r="C2274" s="280" t="s">
        <v>3284</v>
      </c>
      <c r="D2274" s="13" t="s">
        <v>1156</v>
      </c>
      <c r="E2274" s="165">
        <v>1</v>
      </c>
      <c r="F2274" s="158">
        <v>38</v>
      </c>
      <c r="G2274" s="15">
        <v>0</v>
      </c>
      <c r="H2274" s="15">
        <f t="shared" si="70"/>
        <v>38</v>
      </c>
    </row>
    <row r="2275" spans="1:8" s="8" customFormat="1" ht="15.75" customHeight="1" x14ac:dyDescent="0.25">
      <c r="A2275" s="96">
        <v>262</v>
      </c>
      <c r="B2275" s="12"/>
      <c r="C2275" s="280" t="s">
        <v>3285</v>
      </c>
      <c r="D2275" s="13" t="s">
        <v>1156</v>
      </c>
      <c r="E2275" s="165">
        <v>25</v>
      </c>
      <c r="F2275" s="158">
        <v>0</v>
      </c>
      <c r="G2275" s="15">
        <v>0</v>
      </c>
      <c r="H2275" s="15">
        <f t="shared" si="70"/>
        <v>0</v>
      </c>
    </row>
    <row r="2276" spans="1:8" s="8" customFormat="1" ht="15.75" customHeight="1" x14ac:dyDescent="0.25">
      <c r="A2276" s="96">
        <v>263</v>
      </c>
      <c r="B2276" s="12"/>
      <c r="C2276" s="280" t="s">
        <v>3407</v>
      </c>
      <c r="D2276" s="13" t="s">
        <v>1156</v>
      </c>
      <c r="E2276" s="165">
        <v>16</v>
      </c>
      <c r="F2276" s="158">
        <v>0</v>
      </c>
      <c r="G2276" s="15">
        <v>0</v>
      </c>
      <c r="H2276" s="15">
        <f t="shared" si="70"/>
        <v>0</v>
      </c>
    </row>
    <row r="2277" spans="1:8" s="8" customFormat="1" ht="15.75" customHeight="1" x14ac:dyDescent="0.25">
      <c r="A2277" s="96">
        <v>264</v>
      </c>
      <c r="B2277" s="12"/>
      <c r="C2277" s="280" t="s">
        <v>3408</v>
      </c>
      <c r="D2277" s="13" t="s">
        <v>1156</v>
      </c>
      <c r="E2277" s="165">
        <v>4</v>
      </c>
      <c r="F2277" s="158">
        <v>0</v>
      </c>
      <c r="G2277" s="15">
        <v>0</v>
      </c>
      <c r="H2277" s="15">
        <f t="shared" si="70"/>
        <v>0</v>
      </c>
    </row>
    <row r="2278" spans="1:8" s="8" customFormat="1" ht="15.75" customHeight="1" x14ac:dyDescent="0.25">
      <c r="A2278" s="96">
        <v>265</v>
      </c>
      <c r="B2278" s="12"/>
      <c r="C2278" s="280" t="s">
        <v>3409</v>
      </c>
      <c r="D2278" s="13" t="s">
        <v>1156</v>
      </c>
      <c r="E2278" s="165">
        <v>6</v>
      </c>
      <c r="F2278" s="158">
        <v>150</v>
      </c>
      <c r="G2278" s="15">
        <v>0</v>
      </c>
      <c r="H2278" s="15">
        <f t="shared" si="70"/>
        <v>150</v>
      </c>
    </row>
    <row r="2279" spans="1:8" s="8" customFormat="1" ht="15.75" customHeight="1" x14ac:dyDescent="0.25">
      <c r="A2279" s="96">
        <v>266</v>
      </c>
      <c r="B2279" s="12"/>
      <c r="C2279" s="280" t="s">
        <v>3286</v>
      </c>
      <c r="D2279" s="13" t="s">
        <v>1156</v>
      </c>
      <c r="E2279" s="165">
        <v>6</v>
      </c>
      <c r="F2279" s="158">
        <v>141</v>
      </c>
      <c r="G2279" s="15">
        <v>0</v>
      </c>
      <c r="H2279" s="15">
        <f t="shared" si="70"/>
        <v>141</v>
      </c>
    </row>
    <row r="2280" spans="1:8" s="8" customFormat="1" ht="15.75" customHeight="1" x14ac:dyDescent="0.25">
      <c r="A2280" s="96">
        <v>267</v>
      </c>
      <c r="B2280" s="12"/>
      <c r="C2280" s="280" t="s">
        <v>3286</v>
      </c>
      <c r="D2280" s="13" t="s">
        <v>1156</v>
      </c>
      <c r="E2280" s="165">
        <v>45</v>
      </c>
      <c r="F2280" s="158">
        <v>1080</v>
      </c>
      <c r="G2280" s="15">
        <v>0</v>
      </c>
      <c r="H2280" s="15">
        <f t="shared" si="70"/>
        <v>1080</v>
      </c>
    </row>
    <row r="2281" spans="1:8" s="8" customFormat="1" ht="15.75" customHeight="1" x14ac:dyDescent="0.25">
      <c r="A2281" s="96">
        <v>268</v>
      </c>
      <c r="B2281" s="12"/>
      <c r="C2281" s="280" t="s">
        <v>3410</v>
      </c>
      <c r="D2281" s="13" t="s">
        <v>1156</v>
      </c>
      <c r="E2281" s="165">
        <v>23</v>
      </c>
      <c r="F2281" s="158">
        <v>575</v>
      </c>
      <c r="G2281" s="15">
        <v>0</v>
      </c>
      <c r="H2281" s="15">
        <f t="shared" si="70"/>
        <v>575</v>
      </c>
    </row>
    <row r="2282" spans="1:8" s="8" customFormat="1" ht="15.75" customHeight="1" x14ac:dyDescent="0.25">
      <c r="A2282" s="96">
        <v>269</v>
      </c>
      <c r="B2282" s="12"/>
      <c r="C2282" s="280" t="s">
        <v>3411</v>
      </c>
      <c r="D2282" s="13" t="s">
        <v>1156</v>
      </c>
      <c r="E2282" s="165">
        <v>34</v>
      </c>
      <c r="F2282" s="158">
        <v>986</v>
      </c>
      <c r="G2282" s="15">
        <v>0</v>
      </c>
      <c r="H2282" s="15">
        <f t="shared" si="70"/>
        <v>986</v>
      </c>
    </row>
    <row r="2283" spans="1:8" s="8" customFormat="1" ht="15.75" customHeight="1" x14ac:dyDescent="0.25">
      <c r="A2283" s="96">
        <v>270</v>
      </c>
      <c r="B2283" s="12"/>
      <c r="C2283" s="280" t="s">
        <v>3412</v>
      </c>
      <c r="D2283" s="13" t="s">
        <v>1156</v>
      </c>
      <c r="E2283" s="165">
        <v>20</v>
      </c>
      <c r="F2283" s="158">
        <v>640</v>
      </c>
      <c r="G2283" s="15">
        <v>0</v>
      </c>
      <c r="H2283" s="15">
        <f t="shared" si="70"/>
        <v>640</v>
      </c>
    </row>
    <row r="2284" spans="1:8" s="8" customFormat="1" ht="15.75" customHeight="1" x14ac:dyDescent="0.25">
      <c r="A2284" s="96">
        <v>271</v>
      </c>
      <c r="B2284" s="12"/>
      <c r="C2284" s="280" t="s">
        <v>3413</v>
      </c>
      <c r="D2284" s="13" t="s">
        <v>1156</v>
      </c>
      <c r="E2284" s="165">
        <v>1</v>
      </c>
      <c r="F2284" s="158">
        <v>655</v>
      </c>
      <c r="G2284" s="15">
        <v>0</v>
      </c>
      <c r="H2284" s="15">
        <f t="shared" si="70"/>
        <v>655</v>
      </c>
    </row>
    <row r="2285" spans="1:8" s="8" customFormat="1" ht="15.75" customHeight="1" x14ac:dyDescent="0.25">
      <c r="A2285" s="96">
        <v>272</v>
      </c>
      <c r="B2285" s="12"/>
      <c r="C2285" s="280" t="s">
        <v>3414</v>
      </c>
      <c r="D2285" s="13" t="s">
        <v>1156</v>
      </c>
      <c r="E2285" s="165">
        <v>39</v>
      </c>
      <c r="F2285" s="158">
        <v>1014</v>
      </c>
      <c r="G2285" s="15">
        <v>0</v>
      </c>
      <c r="H2285" s="15">
        <f t="shared" si="70"/>
        <v>1014</v>
      </c>
    </row>
    <row r="2286" spans="1:8" s="8" customFormat="1" ht="15.75" customHeight="1" x14ac:dyDescent="0.25">
      <c r="A2286" s="96">
        <v>273</v>
      </c>
      <c r="B2286" s="12"/>
      <c r="C2286" s="280" t="s">
        <v>3287</v>
      </c>
      <c r="D2286" s="13" t="s">
        <v>1156</v>
      </c>
      <c r="E2286" s="165">
        <v>2</v>
      </c>
      <c r="F2286" s="158">
        <v>58</v>
      </c>
      <c r="G2286" s="15">
        <v>0</v>
      </c>
      <c r="H2286" s="15">
        <f t="shared" si="70"/>
        <v>58</v>
      </c>
    </row>
    <row r="2287" spans="1:8" s="8" customFormat="1" ht="15.75" customHeight="1" x14ac:dyDescent="0.25">
      <c r="A2287" s="96">
        <v>274</v>
      </c>
      <c r="B2287" s="12"/>
      <c r="C2287" s="280" t="s">
        <v>3415</v>
      </c>
      <c r="D2287" s="13" t="s">
        <v>1156</v>
      </c>
      <c r="E2287" s="165">
        <v>1</v>
      </c>
      <c r="F2287" s="158">
        <v>287</v>
      </c>
      <c r="G2287" s="15">
        <v>0</v>
      </c>
      <c r="H2287" s="15">
        <f t="shared" si="70"/>
        <v>287</v>
      </c>
    </row>
    <row r="2288" spans="1:8" s="8" customFormat="1" ht="15.75" customHeight="1" x14ac:dyDescent="0.25">
      <c r="A2288" s="96">
        <v>275</v>
      </c>
      <c r="B2288" s="12"/>
      <c r="C2288" s="280" t="s">
        <v>3416</v>
      </c>
      <c r="D2288" s="13" t="s">
        <v>1156</v>
      </c>
      <c r="E2288" s="165">
        <v>1</v>
      </c>
      <c r="F2288" s="158">
        <v>135</v>
      </c>
      <c r="G2288" s="15">
        <v>0</v>
      </c>
      <c r="H2288" s="15">
        <f t="shared" si="70"/>
        <v>135</v>
      </c>
    </row>
    <row r="2289" spans="1:8" s="8" customFormat="1" ht="15.75" customHeight="1" x14ac:dyDescent="0.25">
      <c r="A2289" s="96">
        <v>276</v>
      </c>
      <c r="B2289" s="12"/>
      <c r="C2289" s="280" t="s">
        <v>3417</v>
      </c>
      <c r="D2289" s="13" t="s">
        <v>1156</v>
      </c>
      <c r="E2289" s="165">
        <v>1</v>
      </c>
      <c r="F2289" s="158">
        <v>165</v>
      </c>
      <c r="G2289" s="15">
        <v>0</v>
      </c>
      <c r="H2289" s="15">
        <f t="shared" si="70"/>
        <v>165</v>
      </c>
    </row>
    <row r="2290" spans="1:8" s="8" customFormat="1" ht="15.75" customHeight="1" x14ac:dyDescent="0.25">
      <c r="A2290" s="96">
        <v>277</v>
      </c>
      <c r="B2290" s="12"/>
      <c r="C2290" s="280" t="s">
        <v>3421</v>
      </c>
      <c r="D2290" s="13" t="s">
        <v>1156</v>
      </c>
      <c r="E2290" s="165">
        <v>1</v>
      </c>
      <c r="F2290" s="158">
        <v>110</v>
      </c>
      <c r="G2290" s="15">
        <v>0</v>
      </c>
      <c r="H2290" s="15">
        <f t="shared" si="70"/>
        <v>110</v>
      </c>
    </row>
    <row r="2291" spans="1:8" s="8" customFormat="1" ht="15.75" customHeight="1" x14ac:dyDescent="0.25">
      <c r="A2291" s="96">
        <v>278</v>
      </c>
      <c r="B2291" s="12"/>
      <c r="C2291" s="280" t="s">
        <v>3418</v>
      </c>
      <c r="D2291" s="13" t="s">
        <v>1156</v>
      </c>
      <c r="E2291" s="165">
        <v>2</v>
      </c>
      <c r="F2291" s="158">
        <v>110</v>
      </c>
      <c r="G2291" s="15">
        <v>0</v>
      </c>
      <c r="H2291" s="15">
        <f t="shared" si="70"/>
        <v>110</v>
      </c>
    </row>
    <row r="2292" spans="1:8" s="8" customFormat="1" ht="15.75" customHeight="1" x14ac:dyDescent="0.25">
      <c r="A2292" s="96">
        <v>279</v>
      </c>
      <c r="B2292" s="12"/>
      <c r="C2292" s="280" t="s">
        <v>3419</v>
      </c>
      <c r="D2292" s="13" t="s">
        <v>1156</v>
      </c>
      <c r="E2292" s="165">
        <v>2</v>
      </c>
      <c r="F2292" s="158">
        <v>270</v>
      </c>
      <c r="G2292" s="15">
        <v>0</v>
      </c>
      <c r="H2292" s="15">
        <f t="shared" si="70"/>
        <v>270</v>
      </c>
    </row>
    <row r="2293" spans="1:8" s="8" customFormat="1" ht="15.75" customHeight="1" x14ac:dyDescent="0.25">
      <c r="A2293" s="96">
        <v>280</v>
      </c>
      <c r="B2293" s="12"/>
      <c r="C2293" s="280" t="s">
        <v>3420</v>
      </c>
      <c r="D2293" s="13" t="s">
        <v>1156</v>
      </c>
      <c r="E2293" s="165">
        <v>1</v>
      </c>
      <c r="F2293" s="158">
        <v>105</v>
      </c>
      <c r="G2293" s="15">
        <v>0</v>
      </c>
      <c r="H2293" s="15">
        <f t="shared" si="70"/>
        <v>105</v>
      </c>
    </row>
    <row r="2294" spans="1:8" s="8" customFormat="1" ht="15.75" customHeight="1" x14ac:dyDescent="0.25">
      <c r="A2294" s="96">
        <v>281</v>
      </c>
      <c r="B2294" s="12"/>
      <c r="C2294" s="280" t="s">
        <v>3421</v>
      </c>
      <c r="D2294" s="13" t="s">
        <v>1156</v>
      </c>
      <c r="E2294" s="165">
        <v>1</v>
      </c>
      <c r="F2294" s="158">
        <v>210</v>
      </c>
      <c r="G2294" s="15">
        <v>0</v>
      </c>
      <c r="H2294" s="15">
        <f t="shared" si="70"/>
        <v>210</v>
      </c>
    </row>
    <row r="2295" spans="1:8" s="8" customFormat="1" ht="15.75" customHeight="1" x14ac:dyDescent="0.25">
      <c r="A2295" s="96">
        <v>282</v>
      </c>
      <c r="B2295" s="12"/>
      <c r="C2295" s="280" t="s">
        <v>3421</v>
      </c>
      <c r="D2295" s="13" t="s">
        <v>1156</v>
      </c>
      <c r="E2295" s="165">
        <v>1</v>
      </c>
      <c r="F2295" s="158">
        <v>145</v>
      </c>
      <c r="G2295" s="15">
        <v>0</v>
      </c>
      <c r="H2295" s="15">
        <f t="shared" si="70"/>
        <v>145</v>
      </c>
    </row>
    <row r="2296" spans="1:8" s="8" customFormat="1" ht="15.75" customHeight="1" x14ac:dyDescent="0.25">
      <c r="A2296" s="96">
        <v>283</v>
      </c>
      <c r="B2296" s="12"/>
      <c r="C2296" s="280" t="s">
        <v>3404</v>
      </c>
      <c r="D2296" s="13" t="s">
        <v>1156</v>
      </c>
      <c r="E2296" s="165">
        <v>1</v>
      </c>
      <c r="F2296" s="158">
        <v>85</v>
      </c>
      <c r="G2296" s="15">
        <v>0</v>
      </c>
      <c r="H2296" s="15">
        <f t="shared" si="70"/>
        <v>85</v>
      </c>
    </row>
    <row r="2297" spans="1:8" s="8" customFormat="1" ht="15.75" customHeight="1" x14ac:dyDescent="0.25">
      <c r="A2297" s="96">
        <v>284</v>
      </c>
      <c r="B2297" s="12"/>
      <c r="C2297" s="280" t="s">
        <v>3418</v>
      </c>
      <c r="D2297" s="13" t="s">
        <v>1156</v>
      </c>
      <c r="E2297" s="165">
        <v>1</v>
      </c>
      <c r="F2297" s="158">
        <v>80</v>
      </c>
      <c r="G2297" s="15">
        <v>0</v>
      </c>
      <c r="H2297" s="15">
        <f t="shared" si="70"/>
        <v>80</v>
      </c>
    </row>
    <row r="2298" spans="1:8" s="8" customFormat="1" ht="15.75" customHeight="1" x14ac:dyDescent="0.25">
      <c r="A2298" s="96">
        <v>285</v>
      </c>
      <c r="B2298" s="12"/>
      <c r="C2298" s="280" t="s">
        <v>3121</v>
      </c>
      <c r="D2298" s="13" t="s">
        <v>1156</v>
      </c>
      <c r="E2298" s="165">
        <v>1</v>
      </c>
      <c r="F2298" s="157">
        <v>68.33</v>
      </c>
      <c r="G2298" s="15">
        <v>0</v>
      </c>
      <c r="H2298" s="15">
        <f t="shared" si="70"/>
        <v>68.33</v>
      </c>
    </row>
    <row r="2299" spans="1:8" s="8" customFormat="1" ht="15.75" customHeight="1" x14ac:dyDescent="0.25">
      <c r="A2299" s="96">
        <v>286</v>
      </c>
      <c r="B2299" s="12"/>
      <c r="C2299" s="179" t="s">
        <v>3422</v>
      </c>
      <c r="D2299" s="13" t="s">
        <v>1156</v>
      </c>
      <c r="E2299" s="165">
        <v>1</v>
      </c>
      <c r="F2299" s="158">
        <v>650</v>
      </c>
      <c r="G2299" s="15">
        <v>0</v>
      </c>
      <c r="H2299" s="15">
        <f t="shared" si="70"/>
        <v>650</v>
      </c>
    </row>
    <row r="2300" spans="1:8" s="8" customFormat="1" ht="15.75" customHeight="1" x14ac:dyDescent="0.25">
      <c r="A2300" s="96">
        <v>287</v>
      </c>
      <c r="B2300" s="12"/>
      <c r="C2300" s="173" t="s">
        <v>3423</v>
      </c>
      <c r="D2300" s="13" t="s">
        <v>1156</v>
      </c>
      <c r="E2300" s="165">
        <v>1</v>
      </c>
      <c r="F2300" s="158">
        <v>670.6</v>
      </c>
      <c r="G2300" s="15">
        <v>0</v>
      </c>
      <c r="H2300" s="15">
        <f t="shared" si="70"/>
        <v>670.6</v>
      </c>
    </row>
    <row r="2301" spans="1:8" s="8" customFormat="1" ht="15.75" customHeight="1" x14ac:dyDescent="0.25">
      <c r="A2301" s="96">
        <v>288</v>
      </c>
      <c r="B2301" s="12"/>
      <c r="C2301" s="173" t="s">
        <v>3288</v>
      </c>
      <c r="D2301" s="13" t="s">
        <v>1156</v>
      </c>
      <c r="E2301" s="165">
        <v>1</v>
      </c>
      <c r="F2301" s="158">
        <v>159</v>
      </c>
      <c r="G2301" s="15">
        <v>0</v>
      </c>
      <c r="H2301" s="15">
        <f t="shared" si="70"/>
        <v>159</v>
      </c>
    </row>
    <row r="2302" spans="1:8" s="8" customFormat="1" ht="15.75" customHeight="1" x14ac:dyDescent="0.25">
      <c r="A2302" s="96">
        <v>289</v>
      </c>
      <c r="B2302" s="12"/>
      <c r="C2302" s="160" t="s">
        <v>3289</v>
      </c>
      <c r="D2302" s="13" t="s">
        <v>1156</v>
      </c>
      <c r="E2302" s="165">
        <v>2</v>
      </c>
      <c r="F2302" s="170">
        <v>1103.33</v>
      </c>
      <c r="G2302" s="15">
        <v>0</v>
      </c>
      <c r="H2302" s="15">
        <f t="shared" si="70"/>
        <v>1103.33</v>
      </c>
    </row>
    <row r="2303" spans="1:8" s="8" customFormat="1" ht="15.75" customHeight="1" x14ac:dyDescent="0.25">
      <c r="A2303" s="96">
        <v>290</v>
      </c>
      <c r="B2303" s="12"/>
      <c r="C2303" s="175" t="s">
        <v>3290</v>
      </c>
      <c r="D2303" s="13" t="s">
        <v>1156</v>
      </c>
      <c r="E2303" s="165">
        <v>1</v>
      </c>
      <c r="F2303" s="158">
        <v>368.4</v>
      </c>
      <c r="G2303" s="15">
        <v>0</v>
      </c>
      <c r="H2303" s="15">
        <f t="shared" si="70"/>
        <v>368.4</v>
      </c>
    </row>
    <row r="2304" spans="1:8" s="8" customFormat="1" ht="15.75" customHeight="1" x14ac:dyDescent="0.25">
      <c r="A2304" s="96">
        <v>291</v>
      </c>
      <c r="B2304" s="12"/>
      <c r="C2304" s="154" t="s">
        <v>3424</v>
      </c>
      <c r="D2304" s="13" t="s">
        <v>1156</v>
      </c>
      <c r="E2304" s="165">
        <v>2</v>
      </c>
      <c r="F2304" s="158">
        <v>590.71</v>
      </c>
      <c r="G2304" s="15">
        <v>0</v>
      </c>
      <c r="H2304" s="15">
        <f t="shared" si="70"/>
        <v>590.71</v>
      </c>
    </row>
    <row r="2305" spans="1:8" s="8" customFormat="1" ht="15.75" customHeight="1" x14ac:dyDescent="0.25">
      <c r="A2305" s="96">
        <v>292</v>
      </c>
      <c r="B2305" s="12"/>
      <c r="C2305" s="174" t="s">
        <v>3291</v>
      </c>
      <c r="D2305" s="11" t="s">
        <v>1156</v>
      </c>
      <c r="E2305" s="165">
        <v>1</v>
      </c>
      <c r="F2305" s="158">
        <v>810</v>
      </c>
      <c r="G2305" s="15">
        <v>0</v>
      </c>
      <c r="H2305" s="15">
        <f t="shared" si="70"/>
        <v>810</v>
      </c>
    </row>
    <row r="2306" spans="1:8" s="8" customFormat="1" ht="15.75" customHeight="1" x14ac:dyDescent="0.25">
      <c r="A2306" s="96">
        <v>293</v>
      </c>
      <c r="B2306" s="12"/>
      <c r="C2306" s="175" t="s">
        <v>3292</v>
      </c>
      <c r="D2306" s="11" t="s">
        <v>1156</v>
      </c>
      <c r="E2306" s="165">
        <v>10</v>
      </c>
      <c r="F2306" s="158">
        <v>663.96</v>
      </c>
      <c r="G2306" s="15">
        <v>0</v>
      </c>
      <c r="H2306" s="15">
        <f t="shared" si="70"/>
        <v>663.96</v>
      </c>
    </row>
    <row r="2307" spans="1:8" s="8" customFormat="1" ht="15.75" customHeight="1" x14ac:dyDescent="0.25">
      <c r="A2307" s="96">
        <v>294</v>
      </c>
      <c r="B2307" s="12"/>
      <c r="C2307" s="176" t="s">
        <v>2768</v>
      </c>
      <c r="D2307" s="11" t="s">
        <v>1156</v>
      </c>
      <c r="E2307" s="165">
        <v>1</v>
      </c>
      <c r="F2307" s="158">
        <v>15.5</v>
      </c>
      <c r="G2307" s="15">
        <v>0</v>
      </c>
      <c r="H2307" s="15">
        <f t="shared" si="70"/>
        <v>15.5</v>
      </c>
    </row>
    <row r="2308" spans="1:8" s="8" customFormat="1" ht="15.75" customHeight="1" x14ac:dyDescent="0.25">
      <c r="A2308" s="96">
        <v>295</v>
      </c>
      <c r="B2308" s="12"/>
      <c r="C2308" s="282" t="s">
        <v>3425</v>
      </c>
      <c r="D2308" s="11" t="s">
        <v>1156</v>
      </c>
      <c r="E2308" s="165">
        <v>1</v>
      </c>
      <c r="F2308" s="158">
        <v>28</v>
      </c>
      <c r="G2308" s="15">
        <v>0</v>
      </c>
      <c r="H2308" s="15">
        <f t="shared" si="70"/>
        <v>28</v>
      </c>
    </row>
    <row r="2309" spans="1:8" s="8" customFormat="1" ht="15.75" customHeight="1" x14ac:dyDescent="0.25">
      <c r="A2309" s="96">
        <v>296</v>
      </c>
      <c r="B2309" s="12"/>
      <c r="C2309" s="282" t="s">
        <v>3293</v>
      </c>
      <c r="D2309" s="11" t="s">
        <v>1156</v>
      </c>
      <c r="E2309" s="165">
        <v>2</v>
      </c>
      <c r="F2309" s="158">
        <v>10</v>
      </c>
      <c r="G2309" s="15">
        <v>0</v>
      </c>
      <c r="H2309" s="15">
        <f t="shared" si="70"/>
        <v>10</v>
      </c>
    </row>
    <row r="2310" spans="1:8" s="8" customFormat="1" ht="15.75" customHeight="1" x14ac:dyDescent="0.25">
      <c r="A2310" s="96">
        <v>297</v>
      </c>
      <c r="B2310" s="12"/>
      <c r="C2310" s="280" t="s">
        <v>3426</v>
      </c>
      <c r="D2310" s="11" t="s">
        <v>1156</v>
      </c>
      <c r="E2310" s="165">
        <v>1</v>
      </c>
      <c r="F2310" s="158">
        <v>0</v>
      </c>
      <c r="G2310" s="15">
        <v>0</v>
      </c>
      <c r="H2310" s="15">
        <f t="shared" si="70"/>
        <v>0</v>
      </c>
    </row>
    <row r="2311" spans="1:8" s="8" customFormat="1" ht="15.75" customHeight="1" x14ac:dyDescent="0.25">
      <c r="A2311" s="96">
        <v>298</v>
      </c>
      <c r="B2311" s="12"/>
      <c r="C2311" s="280" t="s">
        <v>3294</v>
      </c>
      <c r="D2311" s="11" t="s">
        <v>1156</v>
      </c>
      <c r="E2311" s="165">
        <v>1</v>
      </c>
      <c r="F2311" s="158">
        <v>0</v>
      </c>
      <c r="G2311" s="15">
        <v>0</v>
      </c>
      <c r="H2311" s="15">
        <f t="shared" si="70"/>
        <v>0</v>
      </c>
    </row>
    <row r="2312" spans="1:8" s="8" customFormat="1" ht="15.75" customHeight="1" x14ac:dyDescent="0.25">
      <c r="A2312" s="96">
        <v>299</v>
      </c>
      <c r="B2312" s="12"/>
      <c r="C2312" s="280" t="s">
        <v>3295</v>
      </c>
      <c r="D2312" s="11" t="s">
        <v>1156</v>
      </c>
      <c r="E2312" s="165">
        <v>1</v>
      </c>
      <c r="F2312" s="158">
        <v>0</v>
      </c>
      <c r="G2312" s="15">
        <v>0</v>
      </c>
      <c r="H2312" s="15">
        <f t="shared" si="70"/>
        <v>0</v>
      </c>
    </row>
    <row r="2313" spans="1:8" s="8" customFormat="1" ht="15.75" customHeight="1" x14ac:dyDescent="0.25">
      <c r="A2313" s="96">
        <v>300</v>
      </c>
      <c r="B2313" s="12"/>
      <c r="C2313" s="280" t="s">
        <v>3296</v>
      </c>
      <c r="D2313" s="11" t="s">
        <v>1156</v>
      </c>
      <c r="E2313" s="165">
        <v>1</v>
      </c>
      <c r="F2313" s="158">
        <v>0</v>
      </c>
      <c r="G2313" s="15">
        <v>0</v>
      </c>
      <c r="H2313" s="15">
        <f t="shared" si="70"/>
        <v>0</v>
      </c>
    </row>
    <row r="2314" spans="1:8" s="8" customFormat="1" ht="15.75" customHeight="1" x14ac:dyDescent="0.25">
      <c r="A2314" s="96">
        <v>301</v>
      </c>
      <c r="B2314" s="12"/>
      <c r="C2314" s="280" t="s">
        <v>3297</v>
      </c>
      <c r="D2314" s="11" t="s">
        <v>1156</v>
      </c>
      <c r="E2314" s="165">
        <v>1</v>
      </c>
      <c r="F2314" s="158">
        <v>0</v>
      </c>
      <c r="G2314" s="15">
        <v>0</v>
      </c>
      <c r="H2314" s="15">
        <f t="shared" si="70"/>
        <v>0</v>
      </c>
    </row>
    <row r="2315" spans="1:8" s="8" customFormat="1" ht="15.75" customHeight="1" x14ac:dyDescent="0.25">
      <c r="A2315" s="96">
        <v>302</v>
      </c>
      <c r="B2315" s="12"/>
      <c r="C2315" s="177" t="s">
        <v>3298</v>
      </c>
      <c r="D2315" s="11" t="s">
        <v>1156</v>
      </c>
      <c r="E2315" s="165">
        <v>2</v>
      </c>
      <c r="F2315" s="158">
        <v>1.4</v>
      </c>
      <c r="G2315" s="15">
        <v>0</v>
      </c>
      <c r="H2315" s="15">
        <f t="shared" si="70"/>
        <v>1.4</v>
      </c>
    </row>
    <row r="2316" spans="1:8" s="8" customFormat="1" ht="15.75" customHeight="1" x14ac:dyDescent="0.25">
      <c r="A2316" s="96">
        <v>303</v>
      </c>
      <c r="B2316" s="12"/>
      <c r="C2316" s="178" t="s">
        <v>3299</v>
      </c>
      <c r="D2316" s="11" t="s">
        <v>1156</v>
      </c>
      <c r="E2316" s="165">
        <v>10</v>
      </c>
      <c r="F2316" s="158">
        <v>210</v>
      </c>
      <c r="G2316" s="15">
        <v>0</v>
      </c>
      <c r="H2316" s="15">
        <f t="shared" si="70"/>
        <v>210</v>
      </c>
    </row>
    <row r="2317" spans="1:8" s="8" customFormat="1" ht="15.75" customHeight="1" x14ac:dyDescent="0.25">
      <c r="A2317" s="96">
        <v>304</v>
      </c>
      <c r="B2317" s="12"/>
      <c r="C2317" s="282" t="s">
        <v>377</v>
      </c>
      <c r="D2317" s="11" t="s">
        <v>1156</v>
      </c>
      <c r="E2317" s="165">
        <v>2</v>
      </c>
      <c r="F2317" s="158">
        <v>46.3</v>
      </c>
      <c r="G2317" s="15">
        <v>0</v>
      </c>
      <c r="H2317" s="15">
        <f t="shared" si="70"/>
        <v>46.3</v>
      </c>
    </row>
    <row r="2318" spans="1:8" s="8" customFormat="1" ht="15.75" customHeight="1" x14ac:dyDescent="0.25">
      <c r="A2318" s="96">
        <v>305</v>
      </c>
      <c r="B2318" s="12"/>
      <c r="C2318" s="159" t="s">
        <v>3300</v>
      </c>
      <c r="D2318" s="11" t="s">
        <v>1156</v>
      </c>
      <c r="E2318" s="165">
        <v>1</v>
      </c>
      <c r="F2318" s="158">
        <v>25</v>
      </c>
      <c r="G2318" s="15">
        <v>0</v>
      </c>
      <c r="H2318" s="15">
        <f t="shared" si="70"/>
        <v>25</v>
      </c>
    </row>
    <row r="2319" spans="1:8" s="8" customFormat="1" ht="15.75" customHeight="1" x14ac:dyDescent="0.25">
      <c r="A2319" s="96">
        <v>306</v>
      </c>
      <c r="B2319" s="12"/>
      <c r="C2319" s="283" t="s">
        <v>3301</v>
      </c>
      <c r="D2319" s="11" t="s">
        <v>1156</v>
      </c>
      <c r="E2319" s="165">
        <v>1</v>
      </c>
      <c r="F2319" s="158">
        <v>298.2</v>
      </c>
      <c r="G2319" s="15">
        <v>0</v>
      </c>
      <c r="H2319" s="15">
        <f t="shared" si="70"/>
        <v>298.2</v>
      </c>
    </row>
    <row r="2320" spans="1:8" s="8" customFormat="1" ht="15.75" customHeight="1" x14ac:dyDescent="0.25">
      <c r="A2320" s="96">
        <v>307</v>
      </c>
      <c r="B2320" s="12"/>
      <c r="C2320" s="284" t="s">
        <v>3302</v>
      </c>
      <c r="D2320" s="13" t="s">
        <v>1156</v>
      </c>
      <c r="E2320" s="165">
        <v>2</v>
      </c>
      <c r="F2320" s="158">
        <v>90</v>
      </c>
      <c r="G2320" s="15">
        <v>0</v>
      </c>
      <c r="H2320" s="15">
        <f t="shared" si="70"/>
        <v>90</v>
      </c>
    </row>
    <row r="2321" spans="1:8" s="8" customFormat="1" ht="15.75" customHeight="1" x14ac:dyDescent="0.25">
      <c r="A2321" s="96">
        <v>308</v>
      </c>
      <c r="B2321" s="12"/>
      <c r="C2321" s="284" t="s">
        <v>3303</v>
      </c>
      <c r="D2321" s="13" t="s">
        <v>1156</v>
      </c>
      <c r="E2321" s="165">
        <v>1</v>
      </c>
      <c r="F2321" s="158">
        <v>314.19</v>
      </c>
      <c r="G2321" s="15">
        <v>0</v>
      </c>
      <c r="H2321" s="15">
        <f t="shared" si="70"/>
        <v>314.19</v>
      </c>
    </row>
    <row r="2322" spans="1:8" s="8" customFormat="1" ht="15.75" customHeight="1" x14ac:dyDescent="0.25">
      <c r="A2322" s="96">
        <v>309</v>
      </c>
      <c r="B2322" s="12"/>
      <c r="C2322" s="284" t="s">
        <v>3427</v>
      </c>
      <c r="D2322" s="13" t="s">
        <v>1156</v>
      </c>
      <c r="E2322" s="165">
        <v>1</v>
      </c>
      <c r="F2322" s="158">
        <v>114.4</v>
      </c>
      <c r="G2322" s="15">
        <v>0</v>
      </c>
      <c r="H2322" s="15">
        <f t="shared" si="70"/>
        <v>114.4</v>
      </c>
    </row>
    <row r="2323" spans="1:8" s="8" customFormat="1" ht="15.75" customHeight="1" x14ac:dyDescent="0.25">
      <c r="A2323" s="96">
        <v>310</v>
      </c>
      <c r="B2323" s="12"/>
      <c r="C2323" s="159" t="s">
        <v>3300</v>
      </c>
      <c r="D2323" s="13" t="s">
        <v>1156</v>
      </c>
      <c r="E2323" s="165">
        <v>1</v>
      </c>
      <c r="F2323" s="158">
        <v>66</v>
      </c>
      <c r="G2323" s="15">
        <v>0</v>
      </c>
      <c r="H2323" s="15">
        <f t="shared" si="70"/>
        <v>66</v>
      </c>
    </row>
    <row r="2324" spans="1:8" s="8" customFormat="1" ht="15.75" customHeight="1" x14ac:dyDescent="0.25">
      <c r="A2324" s="96">
        <v>311</v>
      </c>
      <c r="B2324" s="12"/>
      <c r="C2324" s="177" t="s">
        <v>3428</v>
      </c>
      <c r="D2324" s="13" t="s">
        <v>1156</v>
      </c>
      <c r="E2324" s="165">
        <v>1</v>
      </c>
      <c r="F2324" s="158">
        <v>44</v>
      </c>
      <c r="G2324" s="15">
        <v>0</v>
      </c>
      <c r="H2324" s="15">
        <f t="shared" si="70"/>
        <v>44</v>
      </c>
    </row>
    <row r="2325" spans="1:8" s="8" customFormat="1" ht="15.75" customHeight="1" x14ac:dyDescent="0.25">
      <c r="A2325" s="96">
        <v>312</v>
      </c>
      <c r="B2325" s="12"/>
      <c r="C2325" s="177" t="s">
        <v>3304</v>
      </c>
      <c r="D2325" s="13" t="s">
        <v>1156</v>
      </c>
      <c r="E2325" s="165">
        <v>5</v>
      </c>
      <c r="F2325" s="158">
        <v>821.5</v>
      </c>
      <c r="G2325" s="15">
        <v>0</v>
      </c>
      <c r="H2325" s="15">
        <f t="shared" si="70"/>
        <v>821.5</v>
      </c>
    </row>
    <row r="2326" spans="1:8" s="8" customFormat="1" ht="15.75" customHeight="1" x14ac:dyDescent="0.25">
      <c r="A2326" s="96">
        <v>313</v>
      </c>
      <c r="B2326" s="12"/>
      <c r="C2326" s="177" t="s">
        <v>3429</v>
      </c>
      <c r="D2326" s="13" t="s">
        <v>1156</v>
      </c>
      <c r="E2326" s="165">
        <v>4</v>
      </c>
      <c r="F2326" s="158">
        <v>0</v>
      </c>
      <c r="G2326" s="15">
        <v>0</v>
      </c>
      <c r="H2326" s="15">
        <f t="shared" si="70"/>
        <v>0</v>
      </c>
    </row>
    <row r="2327" spans="1:8" s="8" customFormat="1" ht="15.75" customHeight="1" x14ac:dyDescent="0.25">
      <c r="A2327" s="96">
        <v>314</v>
      </c>
      <c r="B2327" s="12"/>
      <c r="C2327" s="177" t="s">
        <v>3430</v>
      </c>
      <c r="D2327" s="13" t="s">
        <v>1156</v>
      </c>
      <c r="E2327" s="165">
        <v>1</v>
      </c>
      <c r="F2327" s="158">
        <v>0</v>
      </c>
      <c r="G2327" s="15">
        <v>0</v>
      </c>
      <c r="H2327" s="15">
        <f t="shared" si="70"/>
        <v>0</v>
      </c>
    </row>
    <row r="2328" spans="1:8" s="8" customFormat="1" ht="15.75" customHeight="1" x14ac:dyDescent="0.25">
      <c r="A2328" s="96">
        <v>315</v>
      </c>
      <c r="B2328" s="12"/>
      <c r="C2328" s="177" t="s">
        <v>3121</v>
      </c>
      <c r="D2328" s="13" t="s">
        <v>1156</v>
      </c>
      <c r="E2328" s="165">
        <v>1</v>
      </c>
      <c r="F2328" s="158">
        <v>54.33</v>
      </c>
      <c r="G2328" s="15">
        <v>0</v>
      </c>
      <c r="H2328" s="15">
        <f t="shared" si="70"/>
        <v>54.33</v>
      </c>
    </row>
    <row r="2329" spans="1:8" s="8" customFormat="1" ht="15.75" customHeight="1" x14ac:dyDescent="0.25">
      <c r="A2329" s="96">
        <v>316</v>
      </c>
      <c r="B2329" s="12"/>
      <c r="C2329" s="177" t="s">
        <v>720</v>
      </c>
      <c r="D2329" s="13" t="s">
        <v>1156</v>
      </c>
      <c r="E2329" s="165">
        <v>2</v>
      </c>
      <c r="F2329" s="158">
        <v>0</v>
      </c>
      <c r="G2329" s="15">
        <v>0</v>
      </c>
      <c r="H2329" s="15">
        <f t="shared" si="70"/>
        <v>0</v>
      </c>
    </row>
    <row r="2330" spans="1:8" s="8" customFormat="1" ht="15.75" customHeight="1" x14ac:dyDescent="0.25">
      <c r="A2330" s="96">
        <v>317</v>
      </c>
      <c r="B2330" s="12"/>
      <c r="C2330" s="177" t="s">
        <v>3305</v>
      </c>
      <c r="D2330" s="13" t="s">
        <v>1156</v>
      </c>
      <c r="E2330" s="165">
        <v>1</v>
      </c>
      <c r="F2330" s="158">
        <v>210</v>
      </c>
      <c r="G2330" s="15">
        <v>0</v>
      </c>
      <c r="H2330" s="15">
        <f t="shared" si="70"/>
        <v>210</v>
      </c>
    </row>
    <row r="2331" spans="1:8" s="8" customFormat="1" ht="15.75" customHeight="1" x14ac:dyDescent="0.25">
      <c r="A2331" s="96">
        <v>318</v>
      </c>
      <c r="B2331" s="12"/>
      <c r="C2331" s="177" t="s">
        <v>3306</v>
      </c>
      <c r="D2331" s="13" t="s">
        <v>1156</v>
      </c>
      <c r="E2331" s="165">
        <v>1</v>
      </c>
      <c r="F2331" s="158">
        <v>85</v>
      </c>
      <c r="G2331" s="15">
        <v>0</v>
      </c>
      <c r="H2331" s="15">
        <f t="shared" si="70"/>
        <v>85</v>
      </c>
    </row>
    <row r="2332" spans="1:8" s="8" customFormat="1" ht="15.75" customHeight="1" x14ac:dyDescent="0.25">
      <c r="A2332" s="96">
        <v>319</v>
      </c>
      <c r="B2332" s="12"/>
      <c r="C2332" s="280" t="s">
        <v>3307</v>
      </c>
      <c r="D2332" s="13" t="s">
        <v>1156</v>
      </c>
      <c r="E2332" s="165">
        <v>1</v>
      </c>
      <c r="F2332" s="158">
        <v>1900</v>
      </c>
      <c r="G2332" s="15">
        <v>0</v>
      </c>
      <c r="H2332" s="15">
        <f t="shared" si="70"/>
        <v>1900</v>
      </c>
    </row>
    <row r="2333" spans="1:8" s="8" customFormat="1" ht="15.75" customHeight="1" x14ac:dyDescent="0.25">
      <c r="A2333" s="96">
        <v>320</v>
      </c>
      <c r="B2333" s="12"/>
      <c r="C2333" s="172" t="s">
        <v>3431</v>
      </c>
      <c r="D2333" s="13" t="s">
        <v>1156</v>
      </c>
      <c r="E2333" s="115">
        <v>1</v>
      </c>
      <c r="F2333" s="65">
        <v>70</v>
      </c>
      <c r="G2333" s="15">
        <v>0</v>
      </c>
      <c r="H2333" s="15">
        <f t="shared" si="70"/>
        <v>70</v>
      </c>
    </row>
    <row r="2334" spans="1:8" s="8" customFormat="1" ht="15.75" customHeight="1" x14ac:dyDescent="0.25">
      <c r="A2334" s="96">
        <v>321</v>
      </c>
      <c r="B2334" s="12"/>
      <c r="C2334" s="177" t="s">
        <v>3308</v>
      </c>
      <c r="D2334" s="13" t="s">
        <v>1156</v>
      </c>
      <c r="E2334" s="165">
        <v>1</v>
      </c>
      <c r="F2334" s="171">
        <v>65.099999999999994</v>
      </c>
      <c r="G2334" s="15">
        <v>0</v>
      </c>
      <c r="H2334" s="15">
        <f t="shared" ref="H2334:H2397" si="71">F2334-G2334</f>
        <v>65.099999999999994</v>
      </c>
    </row>
    <row r="2335" spans="1:8" s="8" customFormat="1" ht="15.75" customHeight="1" x14ac:dyDescent="0.25">
      <c r="A2335" s="96">
        <v>322</v>
      </c>
      <c r="B2335" s="12"/>
      <c r="C2335" s="280" t="s">
        <v>3432</v>
      </c>
      <c r="D2335" s="13" t="s">
        <v>1156</v>
      </c>
      <c r="E2335" s="165">
        <v>1</v>
      </c>
      <c r="F2335" s="158">
        <v>18</v>
      </c>
      <c r="G2335" s="15">
        <v>0</v>
      </c>
      <c r="H2335" s="15">
        <f t="shared" si="71"/>
        <v>18</v>
      </c>
    </row>
    <row r="2336" spans="1:8" s="8" customFormat="1" ht="15.75" customHeight="1" x14ac:dyDescent="0.25">
      <c r="A2336" s="96">
        <v>323</v>
      </c>
      <c r="B2336" s="12"/>
      <c r="C2336" s="280" t="s">
        <v>3309</v>
      </c>
      <c r="D2336" s="13" t="s">
        <v>1156</v>
      </c>
      <c r="E2336" s="165">
        <v>1</v>
      </c>
      <c r="F2336" s="158">
        <v>70</v>
      </c>
      <c r="G2336" s="15">
        <v>0</v>
      </c>
      <c r="H2336" s="15">
        <f t="shared" si="71"/>
        <v>70</v>
      </c>
    </row>
    <row r="2337" spans="1:8" s="8" customFormat="1" ht="15.75" customHeight="1" x14ac:dyDescent="0.25">
      <c r="A2337" s="96">
        <v>324</v>
      </c>
      <c r="B2337" s="12"/>
      <c r="C2337" s="285" t="s">
        <v>3310</v>
      </c>
      <c r="D2337" s="13" t="s">
        <v>1156</v>
      </c>
      <c r="E2337" s="165">
        <v>1</v>
      </c>
      <c r="F2337" s="158">
        <v>125</v>
      </c>
      <c r="G2337" s="15">
        <v>0</v>
      </c>
      <c r="H2337" s="15">
        <f t="shared" si="71"/>
        <v>125</v>
      </c>
    </row>
    <row r="2338" spans="1:8" s="8" customFormat="1" ht="15.75" customHeight="1" x14ac:dyDescent="0.25">
      <c r="A2338" s="96">
        <v>325</v>
      </c>
      <c r="B2338" s="12"/>
      <c r="C2338" s="173" t="s">
        <v>3433</v>
      </c>
      <c r="D2338" s="13" t="s">
        <v>1156</v>
      </c>
      <c r="E2338" s="165">
        <v>1</v>
      </c>
      <c r="F2338" s="158">
        <v>0</v>
      </c>
      <c r="G2338" s="15">
        <v>0</v>
      </c>
      <c r="H2338" s="15">
        <f t="shared" si="71"/>
        <v>0</v>
      </c>
    </row>
    <row r="2339" spans="1:8" s="8" customFormat="1" ht="15.75" customHeight="1" x14ac:dyDescent="0.25">
      <c r="A2339" s="96">
        <v>326</v>
      </c>
      <c r="B2339" s="12"/>
      <c r="C2339" s="173" t="s">
        <v>3311</v>
      </c>
      <c r="D2339" s="13" t="s">
        <v>1156</v>
      </c>
      <c r="E2339" s="165">
        <v>1</v>
      </c>
      <c r="F2339" s="158">
        <v>160</v>
      </c>
      <c r="G2339" s="15">
        <v>0</v>
      </c>
      <c r="H2339" s="15">
        <f t="shared" si="71"/>
        <v>160</v>
      </c>
    </row>
    <row r="2340" spans="1:8" s="8" customFormat="1" ht="15.75" customHeight="1" x14ac:dyDescent="0.25">
      <c r="A2340" s="96">
        <v>327</v>
      </c>
      <c r="B2340" s="12"/>
      <c r="C2340" s="173" t="s">
        <v>3312</v>
      </c>
      <c r="D2340" s="13" t="s">
        <v>1156</v>
      </c>
      <c r="E2340" s="165">
        <v>10</v>
      </c>
      <c r="F2340" s="158">
        <v>720</v>
      </c>
      <c r="G2340" s="15">
        <v>0</v>
      </c>
      <c r="H2340" s="15">
        <f t="shared" si="71"/>
        <v>720</v>
      </c>
    </row>
    <row r="2341" spans="1:8" s="8" customFormat="1" ht="15.75" customHeight="1" x14ac:dyDescent="0.25">
      <c r="A2341" s="96">
        <v>328</v>
      </c>
      <c r="B2341" s="12"/>
      <c r="C2341" s="173" t="s">
        <v>3313</v>
      </c>
      <c r="D2341" s="13" t="s">
        <v>1156</v>
      </c>
      <c r="E2341" s="165">
        <v>5</v>
      </c>
      <c r="F2341" s="158">
        <v>0</v>
      </c>
      <c r="G2341" s="15">
        <v>0</v>
      </c>
      <c r="H2341" s="15">
        <f t="shared" si="71"/>
        <v>0</v>
      </c>
    </row>
    <row r="2342" spans="1:8" s="8" customFormat="1" ht="15.75" customHeight="1" x14ac:dyDescent="0.25">
      <c r="A2342" s="96">
        <v>329</v>
      </c>
      <c r="B2342" s="12"/>
      <c r="C2342" s="173" t="s">
        <v>3314</v>
      </c>
      <c r="D2342" s="13" t="s">
        <v>1156</v>
      </c>
      <c r="E2342" s="165">
        <v>2</v>
      </c>
      <c r="F2342" s="158">
        <v>100</v>
      </c>
      <c r="G2342" s="15">
        <v>0</v>
      </c>
      <c r="H2342" s="15">
        <f t="shared" si="71"/>
        <v>100</v>
      </c>
    </row>
    <row r="2343" spans="1:8" s="8" customFormat="1" ht="15.75" customHeight="1" x14ac:dyDescent="0.25">
      <c r="A2343" s="96">
        <v>330</v>
      </c>
      <c r="B2343" s="12"/>
      <c r="C2343" s="173" t="s">
        <v>3315</v>
      </c>
      <c r="D2343" s="13" t="s">
        <v>1156</v>
      </c>
      <c r="E2343" s="165">
        <v>1</v>
      </c>
      <c r="F2343" s="158">
        <v>95</v>
      </c>
      <c r="G2343" s="15">
        <v>0</v>
      </c>
      <c r="H2343" s="15">
        <f t="shared" si="71"/>
        <v>95</v>
      </c>
    </row>
    <row r="2344" spans="1:8" s="8" customFormat="1" ht="15.75" customHeight="1" x14ac:dyDescent="0.25">
      <c r="A2344" s="96">
        <v>331</v>
      </c>
      <c r="B2344" s="12"/>
      <c r="C2344" s="173" t="s">
        <v>3316</v>
      </c>
      <c r="D2344" s="13" t="s">
        <v>1156</v>
      </c>
      <c r="E2344" s="165">
        <v>1</v>
      </c>
      <c r="F2344" s="158">
        <v>0</v>
      </c>
      <c r="G2344" s="15">
        <v>0</v>
      </c>
      <c r="H2344" s="15">
        <f t="shared" si="71"/>
        <v>0</v>
      </c>
    </row>
    <row r="2345" spans="1:8" s="8" customFormat="1" ht="15.75" customHeight="1" x14ac:dyDescent="0.25">
      <c r="A2345" s="96">
        <v>332</v>
      </c>
      <c r="B2345" s="12"/>
      <c r="C2345" s="173" t="s">
        <v>3317</v>
      </c>
      <c r="D2345" s="13" t="s">
        <v>1156</v>
      </c>
      <c r="E2345" s="165">
        <v>1</v>
      </c>
      <c r="F2345" s="158">
        <v>0</v>
      </c>
      <c r="G2345" s="15">
        <v>0</v>
      </c>
      <c r="H2345" s="15">
        <f t="shared" si="71"/>
        <v>0</v>
      </c>
    </row>
    <row r="2346" spans="1:8" s="8" customFormat="1" ht="15.75" customHeight="1" x14ac:dyDescent="0.25">
      <c r="A2346" s="96">
        <v>333</v>
      </c>
      <c r="B2346" s="12"/>
      <c r="C2346" s="173" t="s">
        <v>3434</v>
      </c>
      <c r="D2346" s="13" t="s">
        <v>1156</v>
      </c>
      <c r="E2346" s="165">
        <v>2</v>
      </c>
      <c r="F2346" s="158">
        <v>0</v>
      </c>
      <c r="G2346" s="15">
        <v>0</v>
      </c>
      <c r="H2346" s="15">
        <f t="shared" si="71"/>
        <v>0</v>
      </c>
    </row>
    <row r="2347" spans="1:8" s="8" customFormat="1" ht="15.75" customHeight="1" x14ac:dyDescent="0.25">
      <c r="A2347" s="96">
        <v>334</v>
      </c>
      <c r="B2347" s="12"/>
      <c r="C2347" s="173" t="s">
        <v>3180</v>
      </c>
      <c r="D2347" s="13" t="s">
        <v>1156</v>
      </c>
      <c r="E2347" s="165">
        <v>10</v>
      </c>
      <c r="F2347" s="158">
        <v>490</v>
      </c>
      <c r="G2347" s="15">
        <v>0</v>
      </c>
      <c r="H2347" s="15">
        <f t="shared" si="71"/>
        <v>490</v>
      </c>
    </row>
    <row r="2348" spans="1:8" s="8" customFormat="1" ht="15.75" customHeight="1" x14ac:dyDescent="0.25">
      <c r="A2348" s="96">
        <v>335</v>
      </c>
      <c r="B2348" s="12"/>
      <c r="C2348" s="173" t="s">
        <v>3318</v>
      </c>
      <c r="D2348" s="13" t="s">
        <v>1156</v>
      </c>
      <c r="E2348" s="165">
        <v>2</v>
      </c>
      <c r="F2348" s="158">
        <v>0</v>
      </c>
      <c r="G2348" s="15">
        <v>0</v>
      </c>
      <c r="H2348" s="15">
        <f t="shared" si="71"/>
        <v>0</v>
      </c>
    </row>
    <row r="2349" spans="1:8" s="8" customFormat="1" ht="15.75" customHeight="1" x14ac:dyDescent="0.25">
      <c r="A2349" s="96">
        <v>336</v>
      </c>
      <c r="B2349" s="12"/>
      <c r="C2349" s="179" t="s">
        <v>3319</v>
      </c>
      <c r="D2349" s="13" t="s">
        <v>1156</v>
      </c>
      <c r="E2349" s="165">
        <v>2</v>
      </c>
      <c r="F2349" s="158">
        <v>100</v>
      </c>
      <c r="G2349" s="15">
        <v>0</v>
      </c>
      <c r="H2349" s="15">
        <f t="shared" si="71"/>
        <v>100</v>
      </c>
    </row>
    <row r="2350" spans="1:8" s="8" customFormat="1" ht="15.75" customHeight="1" x14ac:dyDescent="0.25">
      <c r="A2350" s="96">
        <v>337</v>
      </c>
      <c r="B2350" s="12"/>
      <c r="C2350" s="179" t="s">
        <v>3435</v>
      </c>
      <c r="D2350" s="13" t="s">
        <v>1156</v>
      </c>
      <c r="E2350" s="165">
        <v>1</v>
      </c>
      <c r="F2350" s="158">
        <v>0</v>
      </c>
      <c r="G2350" s="15">
        <v>0</v>
      </c>
      <c r="H2350" s="15">
        <f t="shared" si="71"/>
        <v>0</v>
      </c>
    </row>
    <row r="2351" spans="1:8" s="8" customFormat="1" ht="15.75" customHeight="1" x14ac:dyDescent="0.25">
      <c r="A2351" s="96">
        <v>338</v>
      </c>
      <c r="B2351" s="12"/>
      <c r="C2351" s="179" t="s">
        <v>3320</v>
      </c>
      <c r="D2351" s="13" t="s">
        <v>1156</v>
      </c>
      <c r="E2351" s="165">
        <v>1</v>
      </c>
      <c r="F2351" s="158">
        <v>0</v>
      </c>
      <c r="G2351" s="15">
        <v>0</v>
      </c>
      <c r="H2351" s="15">
        <f t="shared" si="71"/>
        <v>0</v>
      </c>
    </row>
    <row r="2352" spans="1:8" s="8" customFormat="1" ht="15.75" customHeight="1" x14ac:dyDescent="0.25">
      <c r="A2352" s="96">
        <v>339</v>
      </c>
      <c r="B2352" s="12"/>
      <c r="C2352" s="280" t="s">
        <v>3321</v>
      </c>
      <c r="D2352" s="13" t="s">
        <v>1156</v>
      </c>
      <c r="E2352" s="165">
        <v>1</v>
      </c>
      <c r="F2352" s="158">
        <v>0</v>
      </c>
      <c r="G2352" s="15">
        <v>0</v>
      </c>
      <c r="H2352" s="15">
        <f t="shared" si="71"/>
        <v>0</v>
      </c>
    </row>
    <row r="2353" spans="1:8" s="8" customFormat="1" ht="15.75" customHeight="1" x14ac:dyDescent="0.25">
      <c r="A2353" s="96">
        <v>340</v>
      </c>
      <c r="B2353" s="12"/>
      <c r="C2353" s="280" t="s">
        <v>2736</v>
      </c>
      <c r="D2353" s="13" t="s">
        <v>1156</v>
      </c>
      <c r="E2353" s="165">
        <v>3</v>
      </c>
      <c r="F2353" s="158">
        <v>0</v>
      </c>
      <c r="G2353" s="15">
        <v>0</v>
      </c>
      <c r="H2353" s="15">
        <f t="shared" si="71"/>
        <v>0</v>
      </c>
    </row>
    <row r="2354" spans="1:8" s="8" customFormat="1" ht="15.75" customHeight="1" x14ac:dyDescent="0.25">
      <c r="A2354" s="96">
        <v>341</v>
      </c>
      <c r="B2354" s="12"/>
      <c r="C2354" s="166" t="s">
        <v>3184</v>
      </c>
      <c r="D2354" s="13" t="s">
        <v>1156</v>
      </c>
      <c r="E2354" s="165">
        <v>1</v>
      </c>
      <c r="F2354" s="158">
        <v>108</v>
      </c>
      <c r="G2354" s="15">
        <v>0</v>
      </c>
      <c r="H2354" s="15">
        <f t="shared" si="71"/>
        <v>108</v>
      </c>
    </row>
    <row r="2355" spans="1:8" s="8" customFormat="1" ht="15.75" customHeight="1" x14ac:dyDescent="0.25">
      <c r="A2355" s="96">
        <v>342</v>
      </c>
      <c r="B2355" s="12"/>
      <c r="C2355" s="166" t="s">
        <v>3185</v>
      </c>
      <c r="D2355" s="13" t="s">
        <v>1156</v>
      </c>
      <c r="E2355" s="165">
        <v>1</v>
      </c>
      <c r="F2355" s="158">
        <v>89</v>
      </c>
      <c r="G2355" s="15">
        <v>0</v>
      </c>
      <c r="H2355" s="15">
        <f t="shared" si="71"/>
        <v>89</v>
      </c>
    </row>
    <row r="2356" spans="1:8" s="8" customFormat="1" ht="15.75" customHeight="1" x14ac:dyDescent="0.25">
      <c r="A2356" s="96">
        <v>343</v>
      </c>
      <c r="B2356" s="12"/>
      <c r="C2356" s="166" t="s">
        <v>3322</v>
      </c>
      <c r="D2356" s="13" t="s">
        <v>1156</v>
      </c>
      <c r="E2356" s="165">
        <v>1</v>
      </c>
      <c r="F2356" s="158">
        <v>0</v>
      </c>
      <c r="G2356" s="15">
        <v>0</v>
      </c>
      <c r="H2356" s="15">
        <f t="shared" si="71"/>
        <v>0</v>
      </c>
    </row>
    <row r="2357" spans="1:8" s="8" customFormat="1" ht="15.75" customHeight="1" x14ac:dyDescent="0.25">
      <c r="A2357" s="96">
        <v>344</v>
      </c>
      <c r="B2357" s="12"/>
      <c r="C2357" s="166" t="s">
        <v>3311</v>
      </c>
      <c r="D2357" s="13" t="s">
        <v>1156</v>
      </c>
      <c r="E2357" s="165">
        <v>1</v>
      </c>
      <c r="F2357" s="158">
        <v>160</v>
      </c>
      <c r="G2357" s="15">
        <v>0</v>
      </c>
      <c r="H2357" s="15">
        <f t="shared" si="71"/>
        <v>160</v>
      </c>
    </row>
    <row r="2358" spans="1:8" s="8" customFormat="1" ht="15.75" customHeight="1" x14ac:dyDescent="0.25">
      <c r="A2358" s="96">
        <v>345</v>
      </c>
      <c r="B2358" s="12"/>
      <c r="C2358" s="166" t="s">
        <v>3323</v>
      </c>
      <c r="D2358" s="13" t="s">
        <v>1156</v>
      </c>
      <c r="E2358" s="165">
        <v>12</v>
      </c>
      <c r="F2358" s="158">
        <v>0</v>
      </c>
      <c r="G2358" s="15">
        <v>0</v>
      </c>
      <c r="H2358" s="15">
        <f t="shared" si="71"/>
        <v>0</v>
      </c>
    </row>
    <row r="2359" spans="1:8" s="8" customFormat="1" ht="15.75" customHeight="1" x14ac:dyDescent="0.25">
      <c r="A2359" s="96">
        <v>346</v>
      </c>
      <c r="B2359" s="12"/>
      <c r="C2359" s="166" t="s">
        <v>3324</v>
      </c>
      <c r="D2359" s="13" t="s">
        <v>1156</v>
      </c>
      <c r="E2359" s="165">
        <v>2</v>
      </c>
      <c r="F2359" s="158">
        <v>176</v>
      </c>
      <c r="G2359" s="15">
        <v>0</v>
      </c>
      <c r="H2359" s="15">
        <f t="shared" si="71"/>
        <v>176</v>
      </c>
    </row>
    <row r="2360" spans="1:8" s="8" customFormat="1" ht="15.75" customHeight="1" x14ac:dyDescent="0.25">
      <c r="A2360" s="96">
        <v>347</v>
      </c>
      <c r="B2360" s="12"/>
      <c r="C2360" s="166" t="s">
        <v>3436</v>
      </c>
      <c r="D2360" s="13" t="s">
        <v>1156</v>
      </c>
      <c r="E2360" s="165">
        <v>1</v>
      </c>
      <c r="F2360" s="158">
        <v>0</v>
      </c>
      <c r="G2360" s="15">
        <v>0</v>
      </c>
      <c r="H2360" s="15">
        <f t="shared" si="71"/>
        <v>0</v>
      </c>
    </row>
    <row r="2361" spans="1:8" s="8" customFormat="1" ht="15.75" customHeight="1" x14ac:dyDescent="0.25">
      <c r="A2361" s="96">
        <v>348</v>
      </c>
      <c r="B2361" s="12"/>
      <c r="C2361" s="280" t="s">
        <v>3318</v>
      </c>
      <c r="D2361" s="13" t="s">
        <v>1156</v>
      </c>
      <c r="E2361" s="165">
        <v>3</v>
      </c>
      <c r="F2361" s="158">
        <v>0</v>
      </c>
      <c r="G2361" s="15">
        <v>0</v>
      </c>
      <c r="H2361" s="15">
        <f t="shared" si="71"/>
        <v>0</v>
      </c>
    </row>
    <row r="2362" spans="1:8" s="8" customFormat="1" ht="15.75" customHeight="1" x14ac:dyDescent="0.25">
      <c r="A2362" s="96">
        <v>349</v>
      </c>
      <c r="B2362" s="12"/>
      <c r="C2362" s="166" t="s">
        <v>3325</v>
      </c>
      <c r="D2362" s="13" t="s">
        <v>1156</v>
      </c>
      <c r="E2362" s="165">
        <v>3</v>
      </c>
      <c r="F2362" s="158">
        <v>387</v>
      </c>
      <c r="G2362" s="15">
        <v>0</v>
      </c>
      <c r="H2362" s="15">
        <f t="shared" si="71"/>
        <v>387</v>
      </c>
    </row>
    <row r="2363" spans="1:8" s="8" customFormat="1" ht="15.75" customHeight="1" x14ac:dyDescent="0.25">
      <c r="A2363" s="96">
        <v>350</v>
      </c>
      <c r="B2363" s="12"/>
      <c r="C2363" s="166" t="s">
        <v>3319</v>
      </c>
      <c r="D2363" s="13" t="s">
        <v>1156</v>
      </c>
      <c r="E2363" s="165">
        <v>4</v>
      </c>
      <c r="F2363" s="158">
        <v>200</v>
      </c>
      <c r="G2363" s="15">
        <v>0</v>
      </c>
      <c r="H2363" s="15">
        <f t="shared" si="71"/>
        <v>200</v>
      </c>
    </row>
    <row r="2364" spans="1:8" s="8" customFormat="1" ht="15.75" customHeight="1" x14ac:dyDescent="0.25">
      <c r="A2364" s="96">
        <v>351</v>
      </c>
      <c r="B2364" s="12"/>
      <c r="C2364" s="166" t="s">
        <v>3326</v>
      </c>
      <c r="D2364" s="13" t="s">
        <v>1156</v>
      </c>
      <c r="E2364" s="165">
        <v>1</v>
      </c>
      <c r="F2364" s="158">
        <v>0</v>
      </c>
      <c r="G2364" s="15">
        <v>0</v>
      </c>
      <c r="H2364" s="15">
        <f t="shared" si="71"/>
        <v>0</v>
      </c>
    </row>
    <row r="2365" spans="1:8" s="8" customFormat="1" ht="15.75" customHeight="1" x14ac:dyDescent="0.25">
      <c r="A2365" s="96">
        <v>352</v>
      </c>
      <c r="B2365" s="12"/>
      <c r="C2365" s="166" t="s">
        <v>3327</v>
      </c>
      <c r="D2365" s="13" t="s">
        <v>1156</v>
      </c>
      <c r="E2365" s="165">
        <v>1</v>
      </c>
      <c r="F2365" s="158">
        <v>0</v>
      </c>
      <c r="G2365" s="15">
        <v>0</v>
      </c>
      <c r="H2365" s="15">
        <f t="shared" si="71"/>
        <v>0</v>
      </c>
    </row>
    <row r="2366" spans="1:8" s="8" customFormat="1" ht="15.75" customHeight="1" x14ac:dyDescent="0.25">
      <c r="A2366" s="96">
        <v>353</v>
      </c>
      <c r="B2366" s="12"/>
      <c r="C2366" s="180" t="s">
        <v>3184</v>
      </c>
      <c r="D2366" s="13" t="s">
        <v>1156</v>
      </c>
      <c r="E2366" s="165">
        <v>2</v>
      </c>
      <c r="F2366" s="158">
        <v>216</v>
      </c>
      <c r="G2366" s="15">
        <v>0</v>
      </c>
      <c r="H2366" s="15">
        <f t="shared" si="71"/>
        <v>216</v>
      </c>
    </row>
    <row r="2367" spans="1:8" s="8" customFormat="1" ht="15.75" customHeight="1" x14ac:dyDescent="0.25">
      <c r="A2367" s="96">
        <v>354</v>
      </c>
      <c r="B2367" s="12"/>
      <c r="C2367" s="180" t="s">
        <v>3185</v>
      </c>
      <c r="D2367" s="13" t="s">
        <v>1156</v>
      </c>
      <c r="E2367" s="165">
        <v>2</v>
      </c>
      <c r="F2367" s="158">
        <v>178</v>
      </c>
      <c r="G2367" s="15">
        <v>0</v>
      </c>
      <c r="H2367" s="15">
        <f t="shared" si="71"/>
        <v>178</v>
      </c>
    </row>
    <row r="2368" spans="1:8" s="8" customFormat="1" ht="15.75" customHeight="1" x14ac:dyDescent="0.25">
      <c r="A2368" s="96">
        <v>355</v>
      </c>
      <c r="B2368" s="12"/>
      <c r="C2368" s="173" t="s">
        <v>3324</v>
      </c>
      <c r="D2368" s="13" t="s">
        <v>1156</v>
      </c>
      <c r="E2368" s="165">
        <v>8</v>
      </c>
      <c r="F2368" s="158">
        <v>704</v>
      </c>
      <c r="G2368" s="15">
        <v>0</v>
      </c>
      <c r="H2368" s="15">
        <f t="shared" si="71"/>
        <v>704</v>
      </c>
    </row>
    <row r="2369" spans="1:8" s="8" customFormat="1" ht="15.75" customHeight="1" x14ac:dyDescent="0.25">
      <c r="A2369" s="96">
        <v>356</v>
      </c>
      <c r="B2369" s="12"/>
      <c r="C2369" s="178" t="s">
        <v>3325</v>
      </c>
      <c r="D2369" s="13" t="s">
        <v>1156</v>
      </c>
      <c r="E2369" s="165">
        <v>7</v>
      </c>
      <c r="F2369" s="158">
        <v>903</v>
      </c>
      <c r="G2369" s="15">
        <v>0</v>
      </c>
      <c r="H2369" s="15">
        <f t="shared" si="71"/>
        <v>903</v>
      </c>
    </row>
    <row r="2370" spans="1:8" s="8" customFormat="1" ht="15.75" customHeight="1" x14ac:dyDescent="0.25">
      <c r="A2370" s="96">
        <v>357</v>
      </c>
      <c r="B2370" s="12"/>
      <c r="C2370" s="178" t="s">
        <v>3319</v>
      </c>
      <c r="D2370" s="13" t="s">
        <v>1156</v>
      </c>
      <c r="E2370" s="165">
        <v>2</v>
      </c>
      <c r="F2370" s="158">
        <v>100</v>
      </c>
      <c r="G2370" s="15">
        <v>0</v>
      </c>
      <c r="H2370" s="15">
        <f t="shared" si="71"/>
        <v>100</v>
      </c>
    </row>
    <row r="2371" spans="1:8" s="8" customFormat="1" ht="15.75" customHeight="1" x14ac:dyDescent="0.25">
      <c r="A2371" s="96">
        <v>358</v>
      </c>
      <c r="B2371" s="12"/>
      <c r="C2371" s="181" t="s">
        <v>3437</v>
      </c>
      <c r="D2371" s="13" t="s">
        <v>1156</v>
      </c>
      <c r="E2371" s="165">
        <v>2</v>
      </c>
      <c r="F2371" s="158">
        <v>860</v>
      </c>
      <c r="G2371" s="15">
        <v>0</v>
      </c>
      <c r="H2371" s="15">
        <f t="shared" si="71"/>
        <v>860</v>
      </c>
    </row>
    <row r="2372" spans="1:8" s="8" customFormat="1" ht="15.75" customHeight="1" x14ac:dyDescent="0.25">
      <c r="A2372" s="96">
        <v>359</v>
      </c>
      <c r="B2372" s="12"/>
      <c r="C2372" s="173" t="s">
        <v>3438</v>
      </c>
      <c r="D2372" s="13" t="s">
        <v>1156</v>
      </c>
      <c r="E2372" s="182">
        <v>1</v>
      </c>
      <c r="F2372" s="171">
        <v>696</v>
      </c>
      <c r="G2372" s="15">
        <v>0</v>
      </c>
      <c r="H2372" s="15">
        <f t="shared" si="71"/>
        <v>696</v>
      </c>
    </row>
    <row r="2373" spans="1:8" s="8" customFormat="1" ht="15.75" customHeight="1" x14ac:dyDescent="0.25">
      <c r="A2373" s="96">
        <v>360</v>
      </c>
      <c r="B2373" s="12"/>
      <c r="C2373" s="183" t="s">
        <v>3439</v>
      </c>
      <c r="D2373" s="13" t="s">
        <v>1156</v>
      </c>
      <c r="E2373" s="165">
        <v>2</v>
      </c>
      <c r="F2373" s="158">
        <v>1140</v>
      </c>
      <c r="G2373" s="15">
        <v>0</v>
      </c>
      <c r="H2373" s="15">
        <f t="shared" si="71"/>
        <v>1140</v>
      </c>
    </row>
    <row r="2374" spans="1:8" s="8" customFormat="1" ht="15.75" customHeight="1" x14ac:dyDescent="0.25">
      <c r="A2374" s="96">
        <v>361</v>
      </c>
      <c r="B2374" s="12"/>
      <c r="C2374" s="179" t="s">
        <v>3012</v>
      </c>
      <c r="D2374" s="13" t="s">
        <v>1156</v>
      </c>
      <c r="E2374" s="165">
        <v>1</v>
      </c>
      <c r="F2374" s="158">
        <v>260</v>
      </c>
      <c r="G2374" s="15">
        <v>0</v>
      </c>
      <c r="H2374" s="15">
        <f t="shared" si="71"/>
        <v>260</v>
      </c>
    </row>
    <row r="2375" spans="1:8" s="8" customFormat="1" ht="15.75" customHeight="1" x14ac:dyDescent="0.25">
      <c r="A2375" s="96">
        <v>362</v>
      </c>
      <c r="B2375" s="12"/>
      <c r="C2375" s="179" t="s">
        <v>3440</v>
      </c>
      <c r="D2375" s="13" t="s">
        <v>1156</v>
      </c>
      <c r="E2375" s="165">
        <v>1</v>
      </c>
      <c r="F2375" s="158">
        <v>240</v>
      </c>
      <c r="G2375" s="15">
        <v>0</v>
      </c>
      <c r="H2375" s="15">
        <f t="shared" si="71"/>
        <v>240</v>
      </c>
    </row>
    <row r="2376" spans="1:8" s="8" customFormat="1" ht="15.75" customHeight="1" x14ac:dyDescent="0.25">
      <c r="A2376" s="96">
        <v>363</v>
      </c>
      <c r="B2376" s="12"/>
      <c r="C2376" s="179" t="s">
        <v>3441</v>
      </c>
      <c r="D2376" s="13" t="s">
        <v>1156</v>
      </c>
      <c r="E2376" s="165">
        <v>4</v>
      </c>
      <c r="F2376" s="157">
        <v>1553.64</v>
      </c>
      <c r="G2376" s="15">
        <v>0</v>
      </c>
      <c r="H2376" s="15">
        <f t="shared" si="71"/>
        <v>1553.64</v>
      </c>
    </row>
    <row r="2377" spans="1:8" s="8" customFormat="1" ht="15.75" customHeight="1" x14ac:dyDescent="0.25">
      <c r="A2377" s="96">
        <v>364</v>
      </c>
      <c r="B2377" s="12"/>
      <c r="C2377" s="179" t="s">
        <v>3328</v>
      </c>
      <c r="D2377" s="13" t="s">
        <v>1156</v>
      </c>
      <c r="E2377" s="152">
        <v>1</v>
      </c>
      <c r="F2377" s="184">
        <v>660</v>
      </c>
      <c r="G2377" s="15">
        <v>0</v>
      </c>
      <c r="H2377" s="15">
        <f t="shared" si="71"/>
        <v>660</v>
      </c>
    </row>
    <row r="2378" spans="1:8" s="8" customFormat="1" ht="15.75" customHeight="1" x14ac:dyDescent="0.25">
      <c r="A2378" s="96">
        <v>365</v>
      </c>
      <c r="B2378" s="12"/>
      <c r="C2378" s="179" t="s">
        <v>3329</v>
      </c>
      <c r="D2378" s="13" t="s">
        <v>1156</v>
      </c>
      <c r="E2378" s="151">
        <v>1</v>
      </c>
      <c r="F2378" s="58">
        <v>470</v>
      </c>
      <c r="G2378" s="15">
        <v>0</v>
      </c>
      <c r="H2378" s="15">
        <f t="shared" si="71"/>
        <v>470</v>
      </c>
    </row>
    <row r="2379" spans="1:8" s="8" customFormat="1" ht="15.75" customHeight="1" x14ac:dyDescent="0.25">
      <c r="A2379" s="96">
        <v>366</v>
      </c>
      <c r="B2379" s="12"/>
      <c r="C2379" s="173" t="s">
        <v>3330</v>
      </c>
      <c r="D2379" s="13" t="s">
        <v>1156</v>
      </c>
      <c r="E2379" s="151">
        <v>2</v>
      </c>
      <c r="F2379" s="58">
        <v>1020</v>
      </c>
      <c r="G2379" s="15">
        <v>0</v>
      </c>
      <c r="H2379" s="15">
        <f t="shared" si="71"/>
        <v>1020</v>
      </c>
    </row>
    <row r="2380" spans="1:8" s="8" customFormat="1" ht="15.75" customHeight="1" x14ac:dyDescent="0.25">
      <c r="A2380" s="96">
        <v>367</v>
      </c>
      <c r="B2380" s="12"/>
      <c r="C2380" s="286" t="s">
        <v>3442</v>
      </c>
      <c r="D2380" s="13" t="s">
        <v>1156</v>
      </c>
      <c r="E2380" s="165">
        <v>1</v>
      </c>
      <c r="F2380" s="158">
        <v>760</v>
      </c>
      <c r="G2380" s="15">
        <v>0</v>
      </c>
      <c r="H2380" s="15">
        <f t="shared" si="71"/>
        <v>760</v>
      </c>
    </row>
    <row r="2381" spans="1:8" s="8" customFormat="1" ht="15.75" customHeight="1" x14ac:dyDescent="0.25">
      <c r="A2381" s="96">
        <v>368</v>
      </c>
      <c r="B2381" s="12"/>
      <c r="C2381" s="286" t="s">
        <v>3442</v>
      </c>
      <c r="D2381" s="13" t="s">
        <v>1156</v>
      </c>
      <c r="E2381" s="165">
        <v>2</v>
      </c>
      <c r="F2381" s="158">
        <v>1200</v>
      </c>
      <c r="G2381" s="15">
        <v>0</v>
      </c>
      <c r="H2381" s="15">
        <f t="shared" si="71"/>
        <v>1200</v>
      </c>
    </row>
    <row r="2382" spans="1:8" s="8" customFormat="1" ht="15.75" customHeight="1" x14ac:dyDescent="0.25">
      <c r="A2382" s="96">
        <v>369</v>
      </c>
      <c r="B2382" s="12"/>
      <c r="C2382" s="287" t="s">
        <v>3437</v>
      </c>
      <c r="D2382" s="13" t="s">
        <v>1156</v>
      </c>
      <c r="E2382" s="165">
        <v>1</v>
      </c>
      <c r="F2382" s="158">
        <v>720</v>
      </c>
      <c r="G2382" s="15">
        <v>0</v>
      </c>
      <c r="H2382" s="15">
        <f t="shared" si="71"/>
        <v>720</v>
      </c>
    </row>
    <row r="2383" spans="1:8" s="8" customFormat="1" ht="15.75" customHeight="1" x14ac:dyDescent="0.25">
      <c r="A2383" s="96">
        <v>370</v>
      </c>
      <c r="B2383" s="12"/>
      <c r="C2383" s="287" t="s">
        <v>3437</v>
      </c>
      <c r="D2383" s="13" t="s">
        <v>1156</v>
      </c>
      <c r="E2383" s="165">
        <v>1</v>
      </c>
      <c r="F2383" s="158">
        <v>540</v>
      </c>
      <c r="G2383" s="15">
        <v>0</v>
      </c>
      <c r="H2383" s="15">
        <f t="shared" si="71"/>
        <v>540</v>
      </c>
    </row>
    <row r="2384" spans="1:8" s="8" customFormat="1" ht="15.75" customHeight="1" x14ac:dyDescent="0.25">
      <c r="A2384" s="96">
        <v>371</v>
      </c>
      <c r="B2384" s="12"/>
      <c r="C2384" s="281" t="s">
        <v>3331</v>
      </c>
      <c r="D2384" s="13" t="s">
        <v>1156</v>
      </c>
      <c r="E2384" s="185">
        <v>1</v>
      </c>
      <c r="F2384" s="162">
        <v>28.8</v>
      </c>
      <c r="G2384" s="15">
        <v>0</v>
      </c>
      <c r="H2384" s="15">
        <f t="shared" si="71"/>
        <v>28.8</v>
      </c>
    </row>
    <row r="2385" spans="1:8" s="8" customFormat="1" ht="15.75" customHeight="1" x14ac:dyDescent="0.25">
      <c r="A2385" s="96">
        <v>372</v>
      </c>
      <c r="B2385" s="12"/>
      <c r="C2385" s="48" t="s">
        <v>3443</v>
      </c>
      <c r="D2385" s="13" t="s">
        <v>1156</v>
      </c>
      <c r="E2385" s="95">
        <v>1</v>
      </c>
      <c r="F2385" s="91">
        <v>120</v>
      </c>
      <c r="G2385" s="15">
        <v>0</v>
      </c>
      <c r="H2385" s="15">
        <f t="shared" si="71"/>
        <v>120</v>
      </c>
    </row>
    <row r="2386" spans="1:8" s="8" customFormat="1" ht="15.75" customHeight="1" x14ac:dyDescent="0.25">
      <c r="A2386" s="96">
        <v>373</v>
      </c>
      <c r="B2386" s="12"/>
      <c r="C2386" s="48" t="s">
        <v>3443</v>
      </c>
      <c r="D2386" s="13" t="s">
        <v>1156</v>
      </c>
      <c r="E2386" s="95">
        <v>1</v>
      </c>
      <c r="F2386" s="91">
        <v>65</v>
      </c>
      <c r="G2386" s="15">
        <v>0</v>
      </c>
      <c r="H2386" s="15">
        <f t="shared" si="71"/>
        <v>65</v>
      </c>
    </row>
    <row r="2387" spans="1:8" s="8" customFormat="1" ht="15.75" customHeight="1" x14ac:dyDescent="0.25">
      <c r="A2387" s="96">
        <v>374</v>
      </c>
      <c r="B2387" s="12"/>
      <c r="C2387" s="48" t="s">
        <v>3444</v>
      </c>
      <c r="D2387" s="13" t="s">
        <v>1156</v>
      </c>
      <c r="E2387" s="95">
        <v>2</v>
      </c>
      <c r="F2387" s="91">
        <v>270</v>
      </c>
      <c r="G2387" s="15">
        <v>0</v>
      </c>
      <c r="H2387" s="15">
        <f t="shared" si="71"/>
        <v>270</v>
      </c>
    </row>
    <row r="2388" spans="1:8" s="8" customFormat="1" ht="15.75" customHeight="1" x14ac:dyDescent="0.25">
      <c r="A2388" s="96">
        <v>375</v>
      </c>
      <c r="B2388" s="12"/>
      <c r="C2388" s="81" t="s">
        <v>3445</v>
      </c>
      <c r="D2388" s="13" t="s">
        <v>1156</v>
      </c>
      <c r="E2388" s="95">
        <v>1</v>
      </c>
      <c r="F2388" s="91">
        <v>40</v>
      </c>
      <c r="G2388" s="15">
        <v>0</v>
      </c>
      <c r="H2388" s="15">
        <f t="shared" si="71"/>
        <v>40</v>
      </c>
    </row>
    <row r="2389" spans="1:8" s="8" customFormat="1" ht="15.75" customHeight="1" x14ac:dyDescent="0.25">
      <c r="A2389" s="96">
        <v>376</v>
      </c>
      <c r="B2389" s="12"/>
      <c r="C2389" s="81" t="s">
        <v>3446</v>
      </c>
      <c r="D2389" s="13" t="s">
        <v>1156</v>
      </c>
      <c r="E2389" s="95">
        <v>5</v>
      </c>
      <c r="F2389" s="91">
        <v>575</v>
      </c>
      <c r="G2389" s="15">
        <v>0</v>
      </c>
      <c r="H2389" s="15">
        <f t="shared" si="71"/>
        <v>575</v>
      </c>
    </row>
    <row r="2390" spans="1:8" s="8" customFormat="1" ht="15.75" customHeight="1" x14ac:dyDescent="0.25">
      <c r="A2390" s="96">
        <v>377</v>
      </c>
      <c r="B2390" s="12"/>
      <c r="C2390" s="186" t="s">
        <v>3447</v>
      </c>
      <c r="D2390" s="13" t="s">
        <v>1156</v>
      </c>
      <c r="E2390" s="95">
        <v>14</v>
      </c>
      <c r="F2390" s="91">
        <v>2343.6</v>
      </c>
      <c r="G2390" s="15">
        <v>0</v>
      </c>
      <c r="H2390" s="15">
        <f t="shared" si="71"/>
        <v>2343.6</v>
      </c>
    </row>
    <row r="2391" spans="1:8" s="8" customFormat="1" ht="15.75" customHeight="1" x14ac:dyDescent="0.25">
      <c r="A2391" s="96">
        <v>378</v>
      </c>
      <c r="B2391" s="12"/>
      <c r="C2391" s="81" t="s">
        <v>3448</v>
      </c>
      <c r="D2391" s="13" t="s">
        <v>1156</v>
      </c>
      <c r="E2391" s="95">
        <v>1</v>
      </c>
      <c r="F2391" s="91">
        <v>100</v>
      </c>
      <c r="G2391" s="15">
        <v>0</v>
      </c>
      <c r="H2391" s="15">
        <f t="shared" si="71"/>
        <v>100</v>
      </c>
    </row>
    <row r="2392" spans="1:8" s="8" customFormat="1" ht="15.75" customHeight="1" x14ac:dyDescent="0.25">
      <c r="A2392" s="96">
        <v>379</v>
      </c>
      <c r="B2392" s="12"/>
      <c r="C2392" s="81" t="s">
        <v>3449</v>
      </c>
      <c r="D2392" s="13" t="s">
        <v>1156</v>
      </c>
      <c r="E2392" s="95">
        <v>2</v>
      </c>
      <c r="F2392" s="91">
        <v>156</v>
      </c>
      <c r="G2392" s="15">
        <v>0</v>
      </c>
      <c r="H2392" s="15">
        <f t="shared" si="71"/>
        <v>156</v>
      </c>
    </row>
    <row r="2393" spans="1:8" s="8" customFormat="1" ht="15.75" customHeight="1" x14ac:dyDescent="0.25">
      <c r="A2393" s="96">
        <v>380</v>
      </c>
      <c r="B2393" s="12"/>
      <c r="C2393" s="81" t="s">
        <v>3450</v>
      </c>
      <c r="D2393" s="13" t="s">
        <v>1156</v>
      </c>
      <c r="E2393" s="95">
        <v>2</v>
      </c>
      <c r="F2393" s="91">
        <v>900</v>
      </c>
      <c r="G2393" s="15">
        <v>0</v>
      </c>
      <c r="H2393" s="15">
        <f t="shared" si="71"/>
        <v>900</v>
      </c>
    </row>
    <row r="2394" spans="1:8" s="8" customFormat="1" ht="15.75" customHeight="1" x14ac:dyDescent="0.25">
      <c r="A2394" s="96">
        <v>381</v>
      </c>
      <c r="B2394" s="12"/>
      <c r="C2394" s="48" t="s">
        <v>3451</v>
      </c>
      <c r="D2394" s="13" t="s">
        <v>1156</v>
      </c>
      <c r="E2394" s="95">
        <v>2</v>
      </c>
      <c r="F2394" s="91">
        <v>290</v>
      </c>
      <c r="G2394" s="15">
        <v>0</v>
      </c>
      <c r="H2394" s="15">
        <f t="shared" si="71"/>
        <v>290</v>
      </c>
    </row>
    <row r="2395" spans="1:8" s="8" customFormat="1" ht="15.75" customHeight="1" x14ac:dyDescent="0.25">
      <c r="A2395" s="96">
        <v>382</v>
      </c>
      <c r="B2395" s="12"/>
      <c r="C2395" s="48" t="s">
        <v>3452</v>
      </c>
      <c r="D2395" s="13" t="s">
        <v>1156</v>
      </c>
      <c r="E2395" s="95">
        <v>1</v>
      </c>
      <c r="F2395" s="91">
        <v>170</v>
      </c>
      <c r="G2395" s="15">
        <v>0</v>
      </c>
      <c r="H2395" s="15">
        <f t="shared" si="71"/>
        <v>170</v>
      </c>
    </row>
    <row r="2396" spans="1:8" s="8" customFormat="1" ht="15.75" customHeight="1" x14ac:dyDescent="0.25">
      <c r="A2396" s="96">
        <v>383</v>
      </c>
      <c r="B2396" s="12"/>
      <c r="C2396" s="48" t="s">
        <v>3453</v>
      </c>
      <c r="D2396" s="13" t="s">
        <v>1156</v>
      </c>
      <c r="E2396" s="95">
        <v>1</v>
      </c>
      <c r="F2396" s="91">
        <v>165</v>
      </c>
      <c r="G2396" s="15">
        <v>0</v>
      </c>
      <c r="H2396" s="15">
        <f t="shared" si="71"/>
        <v>165</v>
      </c>
    </row>
    <row r="2397" spans="1:8" s="8" customFormat="1" ht="15.75" customHeight="1" x14ac:dyDescent="0.25">
      <c r="A2397" s="96">
        <v>384</v>
      </c>
      <c r="B2397" s="12"/>
      <c r="C2397" s="81" t="s">
        <v>3454</v>
      </c>
      <c r="D2397" s="13" t="s">
        <v>1156</v>
      </c>
      <c r="E2397" s="95">
        <v>1</v>
      </c>
      <c r="F2397" s="91">
        <v>85</v>
      </c>
      <c r="G2397" s="15">
        <v>0</v>
      </c>
      <c r="H2397" s="15">
        <f t="shared" si="71"/>
        <v>85</v>
      </c>
    </row>
    <row r="2398" spans="1:8" s="8" customFormat="1" ht="15.75" customHeight="1" x14ac:dyDescent="0.25">
      <c r="A2398" s="96">
        <v>385</v>
      </c>
      <c r="B2398" s="12"/>
      <c r="C2398" s="186" t="s">
        <v>3455</v>
      </c>
      <c r="D2398" s="13" t="s">
        <v>1156</v>
      </c>
      <c r="E2398" s="95">
        <v>1</v>
      </c>
      <c r="F2398" s="91">
        <v>65.28</v>
      </c>
      <c r="G2398" s="15">
        <v>0</v>
      </c>
      <c r="H2398" s="15">
        <f t="shared" ref="H2398:H2461" si="72">F2398-G2398</f>
        <v>65.28</v>
      </c>
    </row>
    <row r="2399" spans="1:8" s="8" customFormat="1" ht="15.75" customHeight="1" x14ac:dyDescent="0.25">
      <c r="A2399" s="96">
        <v>386</v>
      </c>
      <c r="B2399" s="12"/>
      <c r="C2399" s="81" t="s">
        <v>3456</v>
      </c>
      <c r="D2399" s="13" t="s">
        <v>1156</v>
      </c>
      <c r="E2399" s="95">
        <v>1</v>
      </c>
      <c r="F2399" s="91">
        <v>47.88</v>
      </c>
      <c r="G2399" s="15">
        <v>0</v>
      </c>
      <c r="H2399" s="15">
        <f t="shared" si="72"/>
        <v>47.88</v>
      </c>
    </row>
    <row r="2400" spans="1:8" s="8" customFormat="1" ht="15.75" customHeight="1" x14ac:dyDescent="0.25">
      <c r="A2400" s="96">
        <v>387</v>
      </c>
      <c r="B2400" s="12"/>
      <c r="C2400" s="81" t="s">
        <v>3457</v>
      </c>
      <c r="D2400" s="13" t="s">
        <v>1156</v>
      </c>
      <c r="E2400" s="95">
        <v>10</v>
      </c>
      <c r="F2400" s="91">
        <v>120</v>
      </c>
      <c r="G2400" s="15">
        <v>0</v>
      </c>
      <c r="H2400" s="15">
        <f t="shared" si="72"/>
        <v>120</v>
      </c>
    </row>
    <row r="2401" spans="1:8" s="8" customFormat="1" ht="15.75" customHeight="1" x14ac:dyDescent="0.25">
      <c r="A2401" s="96">
        <v>388</v>
      </c>
      <c r="B2401" s="12"/>
      <c r="C2401" s="81" t="s">
        <v>3458</v>
      </c>
      <c r="D2401" s="13" t="s">
        <v>1156</v>
      </c>
      <c r="E2401" s="95">
        <v>10</v>
      </c>
      <c r="F2401" s="91">
        <v>1130.8800000000001</v>
      </c>
      <c r="G2401" s="15">
        <v>0</v>
      </c>
      <c r="H2401" s="15">
        <f t="shared" si="72"/>
        <v>1130.8800000000001</v>
      </c>
    </row>
    <row r="2402" spans="1:8" s="8" customFormat="1" ht="15.75" customHeight="1" x14ac:dyDescent="0.25">
      <c r="A2402" s="96">
        <v>389</v>
      </c>
      <c r="B2402" s="12"/>
      <c r="C2402" s="81" t="s">
        <v>3459</v>
      </c>
      <c r="D2402" s="13" t="s">
        <v>1156</v>
      </c>
      <c r="E2402" s="95">
        <v>1</v>
      </c>
      <c r="F2402" s="91">
        <v>85</v>
      </c>
      <c r="G2402" s="15">
        <v>0</v>
      </c>
      <c r="H2402" s="15">
        <f t="shared" si="72"/>
        <v>85</v>
      </c>
    </row>
    <row r="2403" spans="1:8" s="8" customFormat="1" ht="15.75" customHeight="1" x14ac:dyDescent="0.25">
      <c r="A2403" s="96">
        <v>390</v>
      </c>
      <c r="B2403" s="12"/>
      <c r="C2403" s="81" t="s">
        <v>3460</v>
      </c>
      <c r="D2403" s="13" t="s">
        <v>1156</v>
      </c>
      <c r="E2403" s="95">
        <v>1</v>
      </c>
      <c r="F2403" s="91">
        <v>115</v>
      </c>
      <c r="G2403" s="15">
        <v>0</v>
      </c>
      <c r="H2403" s="15">
        <f t="shared" si="72"/>
        <v>115</v>
      </c>
    </row>
    <row r="2404" spans="1:8" s="8" customFormat="1" ht="15.75" customHeight="1" x14ac:dyDescent="0.25">
      <c r="A2404" s="96">
        <v>391</v>
      </c>
      <c r="B2404" s="12"/>
      <c r="C2404" s="81" t="s">
        <v>3461</v>
      </c>
      <c r="D2404" s="13" t="s">
        <v>1156</v>
      </c>
      <c r="E2404" s="95">
        <v>12</v>
      </c>
      <c r="F2404" s="91">
        <v>840</v>
      </c>
      <c r="G2404" s="15">
        <v>0</v>
      </c>
      <c r="H2404" s="15">
        <f t="shared" si="72"/>
        <v>840</v>
      </c>
    </row>
    <row r="2405" spans="1:8" s="8" customFormat="1" ht="15.75" customHeight="1" x14ac:dyDescent="0.25">
      <c r="A2405" s="96">
        <v>392</v>
      </c>
      <c r="B2405" s="12"/>
      <c r="C2405" s="81" t="s">
        <v>2035</v>
      </c>
      <c r="D2405" s="13" t="s">
        <v>1156</v>
      </c>
      <c r="E2405" s="95">
        <v>10</v>
      </c>
      <c r="F2405" s="91">
        <v>680</v>
      </c>
      <c r="G2405" s="15">
        <v>0</v>
      </c>
      <c r="H2405" s="15">
        <f t="shared" si="72"/>
        <v>680</v>
      </c>
    </row>
    <row r="2406" spans="1:8" s="8" customFormat="1" ht="15.75" customHeight="1" x14ac:dyDescent="0.25">
      <c r="A2406" s="96">
        <v>393</v>
      </c>
      <c r="B2406" s="12"/>
      <c r="C2406" s="81" t="s">
        <v>3462</v>
      </c>
      <c r="D2406" s="13" t="s">
        <v>1156</v>
      </c>
      <c r="E2406" s="95">
        <v>3</v>
      </c>
      <c r="F2406" s="91">
        <v>1050</v>
      </c>
      <c r="G2406" s="15">
        <v>0</v>
      </c>
      <c r="H2406" s="15">
        <f t="shared" si="72"/>
        <v>1050</v>
      </c>
    </row>
    <row r="2407" spans="1:8" s="8" customFormat="1" ht="15.75" customHeight="1" x14ac:dyDescent="0.25">
      <c r="A2407" s="96">
        <v>394</v>
      </c>
      <c r="B2407" s="12"/>
      <c r="C2407" s="48" t="s">
        <v>3463</v>
      </c>
      <c r="D2407" s="13" t="s">
        <v>1156</v>
      </c>
      <c r="E2407" s="95">
        <v>1</v>
      </c>
      <c r="F2407" s="91">
        <v>75.03</v>
      </c>
      <c r="G2407" s="15">
        <v>0</v>
      </c>
      <c r="H2407" s="15">
        <f t="shared" si="72"/>
        <v>75.03</v>
      </c>
    </row>
    <row r="2408" spans="1:8" s="8" customFormat="1" ht="15.75" customHeight="1" x14ac:dyDescent="0.25">
      <c r="A2408" s="96">
        <v>395</v>
      </c>
      <c r="B2408" s="12"/>
      <c r="C2408" s="48" t="s">
        <v>3464</v>
      </c>
      <c r="D2408" s="13" t="s">
        <v>1156</v>
      </c>
      <c r="E2408" s="95">
        <v>1</v>
      </c>
      <c r="F2408" s="91">
        <v>82</v>
      </c>
      <c r="G2408" s="15">
        <v>0</v>
      </c>
      <c r="H2408" s="15">
        <f t="shared" si="72"/>
        <v>82</v>
      </c>
    </row>
    <row r="2409" spans="1:8" s="8" customFormat="1" ht="15.75" customHeight="1" x14ac:dyDescent="0.25">
      <c r="A2409" s="96">
        <v>396</v>
      </c>
      <c r="B2409" s="12"/>
      <c r="C2409" s="81" t="s">
        <v>2175</v>
      </c>
      <c r="D2409" s="13" t="s">
        <v>1156</v>
      </c>
      <c r="E2409" s="95">
        <v>1</v>
      </c>
      <c r="F2409" s="91">
        <v>27.05</v>
      </c>
      <c r="G2409" s="15">
        <v>0</v>
      </c>
      <c r="H2409" s="15">
        <f t="shared" si="72"/>
        <v>27.05</v>
      </c>
    </row>
    <row r="2410" spans="1:8" s="8" customFormat="1" ht="15.75" customHeight="1" x14ac:dyDescent="0.25">
      <c r="A2410" s="96">
        <v>397</v>
      </c>
      <c r="B2410" s="12"/>
      <c r="C2410" s="48" t="s">
        <v>3465</v>
      </c>
      <c r="D2410" s="13" t="s">
        <v>1156</v>
      </c>
      <c r="E2410" s="95">
        <v>15</v>
      </c>
      <c r="F2410" s="91">
        <v>300</v>
      </c>
      <c r="G2410" s="15">
        <v>0</v>
      </c>
      <c r="H2410" s="15">
        <f t="shared" si="72"/>
        <v>300</v>
      </c>
    </row>
    <row r="2411" spans="1:8" s="8" customFormat="1" ht="15.75" customHeight="1" x14ac:dyDescent="0.25">
      <c r="A2411" s="96">
        <v>398</v>
      </c>
      <c r="B2411" s="12"/>
      <c r="C2411" s="48" t="s">
        <v>3466</v>
      </c>
      <c r="D2411" s="13" t="s">
        <v>1156</v>
      </c>
      <c r="E2411" s="95">
        <v>1</v>
      </c>
      <c r="F2411" s="91">
        <v>165</v>
      </c>
      <c r="G2411" s="15">
        <v>0</v>
      </c>
      <c r="H2411" s="15">
        <f t="shared" si="72"/>
        <v>165</v>
      </c>
    </row>
    <row r="2412" spans="1:8" s="8" customFormat="1" ht="15.75" customHeight="1" x14ac:dyDescent="0.25">
      <c r="A2412" s="96">
        <v>399</v>
      </c>
      <c r="B2412" s="12"/>
      <c r="C2412" s="81" t="s">
        <v>2307</v>
      </c>
      <c r="D2412" s="13" t="s">
        <v>1156</v>
      </c>
      <c r="E2412" s="95">
        <v>2</v>
      </c>
      <c r="F2412" s="91">
        <v>70</v>
      </c>
      <c r="G2412" s="15">
        <v>0</v>
      </c>
      <c r="H2412" s="15">
        <f t="shared" si="72"/>
        <v>70</v>
      </c>
    </row>
    <row r="2413" spans="1:8" s="8" customFormat="1" ht="15.75" customHeight="1" x14ac:dyDescent="0.25">
      <c r="A2413" s="96">
        <v>400</v>
      </c>
      <c r="B2413" s="12"/>
      <c r="C2413" s="48" t="s">
        <v>3467</v>
      </c>
      <c r="D2413" s="13" t="s">
        <v>1156</v>
      </c>
      <c r="E2413" s="95">
        <v>10</v>
      </c>
      <c r="F2413" s="91">
        <v>23.900000000000002</v>
      </c>
      <c r="G2413" s="15">
        <v>0</v>
      </c>
      <c r="H2413" s="15">
        <f t="shared" si="72"/>
        <v>23.900000000000002</v>
      </c>
    </row>
    <row r="2414" spans="1:8" s="8" customFormat="1" ht="15.75" customHeight="1" x14ac:dyDescent="0.25">
      <c r="A2414" s="96">
        <v>401</v>
      </c>
      <c r="B2414" s="12"/>
      <c r="C2414" s="48" t="s">
        <v>3468</v>
      </c>
      <c r="D2414" s="13" t="s">
        <v>1156</v>
      </c>
      <c r="E2414" s="95">
        <v>2</v>
      </c>
      <c r="F2414" s="91">
        <v>130.56</v>
      </c>
      <c r="G2414" s="15">
        <v>0</v>
      </c>
      <c r="H2414" s="15">
        <f t="shared" si="72"/>
        <v>130.56</v>
      </c>
    </row>
    <row r="2415" spans="1:8" s="8" customFormat="1" ht="15.75" customHeight="1" x14ac:dyDescent="0.25">
      <c r="A2415" s="96">
        <v>402</v>
      </c>
      <c r="B2415" s="12"/>
      <c r="C2415" s="48" t="s">
        <v>3469</v>
      </c>
      <c r="D2415" s="13" t="s">
        <v>1156</v>
      </c>
      <c r="E2415" s="95">
        <v>1</v>
      </c>
      <c r="F2415" s="91">
        <v>135</v>
      </c>
      <c r="G2415" s="15">
        <v>0</v>
      </c>
      <c r="H2415" s="15">
        <f t="shared" si="72"/>
        <v>135</v>
      </c>
    </row>
    <row r="2416" spans="1:8" s="8" customFormat="1" ht="15.75" customHeight="1" x14ac:dyDescent="0.25">
      <c r="A2416" s="96">
        <v>403</v>
      </c>
      <c r="B2416" s="12"/>
      <c r="C2416" s="81" t="s">
        <v>3470</v>
      </c>
      <c r="D2416" s="13" t="s">
        <v>1156</v>
      </c>
      <c r="E2416" s="95">
        <v>8</v>
      </c>
      <c r="F2416" s="91">
        <v>208</v>
      </c>
      <c r="G2416" s="15">
        <v>0</v>
      </c>
      <c r="H2416" s="15">
        <f t="shared" si="72"/>
        <v>208</v>
      </c>
    </row>
    <row r="2417" spans="1:8" s="8" customFormat="1" ht="15.75" customHeight="1" x14ac:dyDescent="0.25">
      <c r="A2417" s="96">
        <v>404</v>
      </c>
      <c r="B2417" s="12"/>
      <c r="C2417" s="81" t="s">
        <v>3471</v>
      </c>
      <c r="D2417" s="13" t="s">
        <v>1156</v>
      </c>
      <c r="E2417" s="95">
        <v>3</v>
      </c>
      <c r="F2417" s="91">
        <v>42</v>
      </c>
      <c r="G2417" s="15">
        <v>0</v>
      </c>
      <c r="H2417" s="15">
        <f t="shared" si="72"/>
        <v>42</v>
      </c>
    </row>
    <row r="2418" spans="1:8" s="8" customFormat="1" ht="15.75" customHeight="1" x14ac:dyDescent="0.25">
      <c r="A2418" s="96">
        <v>405</v>
      </c>
      <c r="B2418" s="12"/>
      <c r="C2418" s="81" t="s">
        <v>3472</v>
      </c>
      <c r="D2418" s="13" t="s">
        <v>1156</v>
      </c>
      <c r="E2418" s="95">
        <v>40</v>
      </c>
      <c r="F2418" s="91">
        <v>1044.3500000000001</v>
      </c>
      <c r="G2418" s="15">
        <v>0</v>
      </c>
      <c r="H2418" s="15">
        <f t="shared" si="72"/>
        <v>1044.3500000000001</v>
      </c>
    </row>
    <row r="2419" spans="1:8" s="8" customFormat="1" ht="15.75" customHeight="1" x14ac:dyDescent="0.25">
      <c r="A2419" s="96">
        <v>406</v>
      </c>
      <c r="B2419" s="12"/>
      <c r="C2419" s="81" t="s">
        <v>3473</v>
      </c>
      <c r="D2419" s="13" t="s">
        <v>1156</v>
      </c>
      <c r="E2419" s="95">
        <v>5</v>
      </c>
      <c r="F2419" s="91">
        <v>59.75</v>
      </c>
      <c r="G2419" s="15">
        <v>0</v>
      </c>
      <c r="H2419" s="15">
        <f t="shared" si="72"/>
        <v>59.75</v>
      </c>
    </row>
    <row r="2420" spans="1:8" s="8" customFormat="1" ht="15.75" customHeight="1" x14ac:dyDescent="0.25">
      <c r="A2420" s="96">
        <v>407</v>
      </c>
      <c r="B2420" s="12"/>
      <c r="C2420" s="81" t="s">
        <v>3474</v>
      </c>
      <c r="D2420" s="13" t="s">
        <v>1156</v>
      </c>
      <c r="E2420" s="95">
        <v>1</v>
      </c>
      <c r="F2420" s="91">
        <v>85</v>
      </c>
      <c r="G2420" s="15">
        <v>0</v>
      </c>
      <c r="H2420" s="15">
        <f t="shared" si="72"/>
        <v>85</v>
      </c>
    </row>
    <row r="2421" spans="1:8" s="8" customFormat="1" ht="15.75" customHeight="1" x14ac:dyDescent="0.25">
      <c r="A2421" s="96">
        <v>408</v>
      </c>
      <c r="B2421" s="12"/>
      <c r="C2421" s="81" t="s">
        <v>3475</v>
      </c>
      <c r="D2421" s="13" t="s">
        <v>1156</v>
      </c>
      <c r="E2421" s="95">
        <v>2</v>
      </c>
      <c r="F2421" s="91">
        <v>136</v>
      </c>
      <c r="G2421" s="15">
        <v>0</v>
      </c>
      <c r="H2421" s="15">
        <f t="shared" si="72"/>
        <v>136</v>
      </c>
    </row>
    <row r="2422" spans="1:8" s="8" customFormat="1" ht="15.75" customHeight="1" x14ac:dyDescent="0.25">
      <c r="A2422" s="96">
        <v>409</v>
      </c>
      <c r="B2422" s="12"/>
      <c r="C2422" s="81" t="s">
        <v>3475</v>
      </c>
      <c r="D2422" s="13" t="s">
        <v>1156</v>
      </c>
      <c r="E2422" s="95">
        <v>1</v>
      </c>
      <c r="F2422" s="91">
        <v>90</v>
      </c>
      <c r="G2422" s="15">
        <v>0</v>
      </c>
      <c r="H2422" s="15">
        <f t="shared" si="72"/>
        <v>90</v>
      </c>
    </row>
    <row r="2423" spans="1:8" s="8" customFormat="1" ht="15.75" customHeight="1" x14ac:dyDescent="0.25">
      <c r="A2423" s="96">
        <v>410</v>
      </c>
      <c r="B2423" s="12"/>
      <c r="C2423" s="48" t="s">
        <v>3453</v>
      </c>
      <c r="D2423" s="13" t="s">
        <v>1156</v>
      </c>
      <c r="E2423" s="189">
        <v>1</v>
      </c>
      <c r="F2423" s="58">
        <v>165</v>
      </c>
      <c r="G2423" s="15">
        <v>0</v>
      </c>
      <c r="H2423" s="15">
        <f t="shared" si="72"/>
        <v>165</v>
      </c>
    </row>
    <row r="2424" spans="1:8" s="8" customFormat="1" ht="15.75" customHeight="1" x14ac:dyDescent="0.25">
      <c r="A2424" s="96">
        <v>411</v>
      </c>
      <c r="B2424" s="12"/>
      <c r="C2424" s="81" t="s">
        <v>3476</v>
      </c>
      <c r="D2424" s="13" t="s">
        <v>1156</v>
      </c>
      <c r="E2424" s="189">
        <v>1</v>
      </c>
      <c r="F2424" s="193">
        <v>145</v>
      </c>
      <c r="G2424" s="15">
        <v>0</v>
      </c>
      <c r="H2424" s="15">
        <f t="shared" si="72"/>
        <v>145</v>
      </c>
    </row>
    <row r="2425" spans="1:8" s="8" customFormat="1" ht="15.75" customHeight="1" x14ac:dyDescent="0.25">
      <c r="A2425" s="96">
        <v>412</v>
      </c>
      <c r="B2425" s="12"/>
      <c r="C2425" s="48" t="s">
        <v>3477</v>
      </c>
      <c r="D2425" s="13" t="s">
        <v>1156</v>
      </c>
      <c r="E2425" s="189">
        <v>1</v>
      </c>
      <c r="F2425" s="58">
        <v>480</v>
      </c>
      <c r="G2425" s="15">
        <v>0</v>
      </c>
      <c r="H2425" s="15">
        <f t="shared" si="72"/>
        <v>480</v>
      </c>
    </row>
    <row r="2426" spans="1:8" s="8" customFormat="1" ht="15.75" customHeight="1" x14ac:dyDescent="0.25">
      <c r="A2426" s="96">
        <v>413</v>
      </c>
      <c r="B2426" s="12"/>
      <c r="C2426" s="48" t="s">
        <v>3458</v>
      </c>
      <c r="D2426" s="13" t="s">
        <v>1156</v>
      </c>
      <c r="E2426" s="189">
        <v>3</v>
      </c>
      <c r="F2426" s="58">
        <v>325</v>
      </c>
      <c r="G2426" s="15">
        <v>0</v>
      </c>
      <c r="H2426" s="15">
        <f t="shared" si="72"/>
        <v>325</v>
      </c>
    </row>
    <row r="2427" spans="1:8" s="8" customFormat="1" ht="15.75" customHeight="1" x14ac:dyDescent="0.25">
      <c r="A2427" s="96">
        <v>414</v>
      </c>
      <c r="B2427" s="12"/>
      <c r="C2427" s="48" t="s">
        <v>3478</v>
      </c>
      <c r="D2427" s="13" t="s">
        <v>1156</v>
      </c>
      <c r="E2427" s="189">
        <v>1</v>
      </c>
      <c r="F2427" s="58">
        <v>150</v>
      </c>
      <c r="G2427" s="15">
        <v>0</v>
      </c>
      <c r="H2427" s="15">
        <f t="shared" si="72"/>
        <v>150</v>
      </c>
    </row>
    <row r="2428" spans="1:8" s="8" customFormat="1" ht="15.75" customHeight="1" x14ac:dyDescent="0.25">
      <c r="A2428" s="96">
        <v>415</v>
      </c>
      <c r="B2428" s="12"/>
      <c r="C2428" s="81" t="s">
        <v>3479</v>
      </c>
      <c r="D2428" s="13" t="s">
        <v>1156</v>
      </c>
      <c r="E2428" s="189">
        <v>5</v>
      </c>
      <c r="F2428" s="58">
        <v>300</v>
      </c>
      <c r="G2428" s="15">
        <v>0</v>
      </c>
      <c r="H2428" s="15">
        <f t="shared" si="72"/>
        <v>300</v>
      </c>
    </row>
    <row r="2429" spans="1:8" s="8" customFormat="1" ht="15.75" customHeight="1" x14ac:dyDescent="0.25">
      <c r="A2429" s="96">
        <v>416</v>
      </c>
      <c r="B2429" s="12"/>
      <c r="C2429" s="81" t="s">
        <v>3479</v>
      </c>
      <c r="D2429" s="13" t="s">
        <v>1156</v>
      </c>
      <c r="E2429" s="189">
        <v>6</v>
      </c>
      <c r="F2429" s="58">
        <v>468</v>
      </c>
      <c r="G2429" s="15">
        <v>0</v>
      </c>
      <c r="H2429" s="15">
        <f t="shared" si="72"/>
        <v>468</v>
      </c>
    </row>
    <row r="2430" spans="1:8" s="8" customFormat="1" ht="15.75" customHeight="1" x14ac:dyDescent="0.25">
      <c r="A2430" s="96">
        <v>417</v>
      </c>
      <c r="B2430" s="12"/>
      <c r="C2430" s="81" t="s">
        <v>3480</v>
      </c>
      <c r="D2430" s="13" t="s">
        <v>1156</v>
      </c>
      <c r="E2430" s="189">
        <v>1</v>
      </c>
      <c r="F2430" s="58">
        <v>360</v>
      </c>
      <c r="G2430" s="15">
        <v>0</v>
      </c>
      <c r="H2430" s="15">
        <f t="shared" si="72"/>
        <v>360</v>
      </c>
    </row>
    <row r="2431" spans="1:8" s="8" customFormat="1" ht="15.75" customHeight="1" x14ac:dyDescent="0.25">
      <c r="A2431" s="96">
        <v>418</v>
      </c>
      <c r="B2431" s="12"/>
      <c r="C2431" s="81" t="s">
        <v>3123</v>
      </c>
      <c r="D2431" s="13" t="s">
        <v>1156</v>
      </c>
      <c r="E2431" s="155">
        <v>1</v>
      </c>
      <c r="F2431" s="36">
        <v>85</v>
      </c>
      <c r="G2431" s="15">
        <v>0</v>
      </c>
      <c r="H2431" s="15">
        <f t="shared" si="72"/>
        <v>85</v>
      </c>
    </row>
    <row r="2432" spans="1:8" s="8" customFormat="1" ht="15.75" customHeight="1" x14ac:dyDescent="0.25">
      <c r="A2432" s="96">
        <v>419</v>
      </c>
      <c r="B2432" s="12"/>
      <c r="C2432" s="81" t="s">
        <v>3443</v>
      </c>
      <c r="D2432" s="13" t="s">
        <v>1156</v>
      </c>
      <c r="E2432" s="155">
        <v>1</v>
      </c>
      <c r="F2432" s="36">
        <v>235</v>
      </c>
      <c r="G2432" s="15">
        <v>0</v>
      </c>
      <c r="H2432" s="15">
        <f t="shared" si="72"/>
        <v>235</v>
      </c>
    </row>
    <row r="2433" spans="1:8" s="8" customFormat="1" ht="15.75" customHeight="1" x14ac:dyDescent="0.25">
      <c r="A2433" s="96">
        <v>420</v>
      </c>
      <c r="B2433" s="12"/>
      <c r="C2433" s="81" t="s">
        <v>3443</v>
      </c>
      <c r="D2433" s="13" t="s">
        <v>1156</v>
      </c>
      <c r="E2433" s="155">
        <v>1</v>
      </c>
      <c r="F2433" s="36">
        <v>265</v>
      </c>
      <c r="G2433" s="15">
        <v>0</v>
      </c>
      <c r="H2433" s="15">
        <f t="shared" si="72"/>
        <v>265</v>
      </c>
    </row>
    <row r="2434" spans="1:8" s="8" customFormat="1" ht="15.75" customHeight="1" x14ac:dyDescent="0.25">
      <c r="A2434" s="96">
        <v>421</v>
      </c>
      <c r="B2434" s="12"/>
      <c r="C2434" s="81" t="s">
        <v>3443</v>
      </c>
      <c r="D2434" s="13" t="s">
        <v>1156</v>
      </c>
      <c r="E2434" s="155">
        <v>4</v>
      </c>
      <c r="F2434" s="36">
        <v>280</v>
      </c>
      <c r="G2434" s="15">
        <v>0</v>
      </c>
      <c r="H2434" s="15">
        <f t="shared" si="72"/>
        <v>280</v>
      </c>
    </row>
    <row r="2435" spans="1:8" s="8" customFormat="1" ht="15.75" customHeight="1" x14ac:dyDescent="0.25">
      <c r="A2435" s="96">
        <v>422</v>
      </c>
      <c r="B2435" s="12"/>
      <c r="C2435" s="81" t="s">
        <v>3443</v>
      </c>
      <c r="D2435" s="13" t="s">
        <v>1156</v>
      </c>
      <c r="E2435" s="155">
        <v>6</v>
      </c>
      <c r="F2435" s="36">
        <v>210</v>
      </c>
      <c r="G2435" s="15">
        <v>0</v>
      </c>
      <c r="H2435" s="15">
        <f t="shared" si="72"/>
        <v>210</v>
      </c>
    </row>
    <row r="2436" spans="1:8" s="8" customFormat="1" ht="15.75" customHeight="1" x14ac:dyDescent="0.25">
      <c r="A2436" s="96">
        <v>423</v>
      </c>
      <c r="B2436" s="12"/>
      <c r="C2436" s="81" t="s">
        <v>3443</v>
      </c>
      <c r="D2436" s="13" t="s">
        <v>1156</v>
      </c>
      <c r="E2436" s="155">
        <v>6</v>
      </c>
      <c r="F2436" s="36">
        <v>282</v>
      </c>
      <c r="G2436" s="15">
        <v>0</v>
      </c>
      <c r="H2436" s="15">
        <f t="shared" si="72"/>
        <v>282</v>
      </c>
    </row>
    <row r="2437" spans="1:8" s="8" customFormat="1" ht="15.75" customHeight="1" x14ac:dyDescent="0.25">
      <c r="A2437" s="96">
        <v>424</v>
      </c>
      <c r="B2437" s="12"/>
      <c r="C2437" s="81" t="s">
        <v>3482</v>
      </c>
      <c r="D2437" s="13" t="s">
        <v>1156</v>
      </c>
      <c r="E2437" s="155">
        <v>1</v>
      </c>
      <c r="F2437" s="36">
        <v>195</v>
      </c>
      <c r="G2437" s="15">
        <v>0</v>
      </c>
      <c r="H2437" s="15">
        <f t="shared" si="72"/>
        <v>195</v>
      </c>
    </row>
    <row r="2438" spans="1:8" s="8" customFormat="1" ht="15.75" customHeight="1" x14ac:dyDescent="0.25">
      <c r="A2438" s="96">
        <v>425</v>
      </c>
      <c r="B2438" s="12"/>
      <c r="C2438" s="81" t="s">
        <v>3483</v>
      </c>
      <c r="D2438" s="13" t="s">
        <v>1156</v>
      </c>
      <c r="E2438" s="155">
        <v>1</v>
      </c>
      <c r="F2438" s="36">
        <v>145</v>
      </c>
      <c r="G2438" s="15">
        <v>0</v>
      </c>
      <c r="H2438" s="15">
        <f t="shared" si="72"/>
        <v>145</v>
      </c>
    </row>
    <row r="2439" spans="1:8" s="8" customFormat="1" ht="15.75" customHeight="1" x14ac:dyDescent="0.25">
      <c r="A2439" s="96">
        <v>426</v>
      </c>
      <c r="B2439" s="12"/>
      <c r="C2439" s="81" t="s">
        <v>3443</v>
      </c>
      <c r="D2439" s="13" t="s">
        <v>1156</v>
      </c>
      <c r="E2439" s="155">
        <v>1</v>
      </c>
      <c r="F2439" s="36">
        <v>185</v>
      </c>
      <c r="G2439" s="15">
        <v>0</v>
      </c>
      <c r="H2439" s="15">
        <f t="shared" si="72"/>
        <v>185</v>
      </c>
    </row>
    <row r="2440" spans="1:8" s="8" customFormat="1" ht="15.75" customHeight="1" x14ac:dyDescent="0.25">
      <c r="A2440" s="96">
        <v>427</v>
      </c>
      <c r="B2440" s="12"/>
      <c r="C2440" s="81" t="s">
        <v>3343</v>
      </c>
      <c r="D2440" s="13" t="s">
        <v>1156</v>
      </c>
      <c r="E2440" s="155">
        <v>1</v>
      </c>
      <c r="F2440" s="36">
        <v>0</v>
      </c>
      <c r="G2440" s="15">
        <v>0</v>
      </c>
      <c r="H2440" s="15">
        <f t="shared" si="72"/>
        <v>0</v>
      </c>
    </row>
    <row r="2441" spans="1:8" s="8" customFormat="1" ht="15.75" customHeight="1" x14ac:dyDescent="0.25">
      <c r="A2441" s="96">
        <v>428</v>
      </c>
      <c r="B2441" s="12"/>
      <c r="C2441" s="81" t="s">
        <v>3484</v>
      </c>
      <c r="D2441" s="13" t="s">
        <v>1156</v>
      </c>
      <c r="E2441" s="155">
        <v>1</v>
      </c>
      <c r="F2441" s="36">
        <v>105</v>
      </c>
      <c r="G2441" s="15">
        <v>0</v>
      </c>
      <c r="H2441" s="15">
        <f t="shared" si="72"/>
        <v>105</v>
      </c>
    </row>
    <row r="2442" spans="1:8" s="8" customFormat="1" ht="15.75" customHeight="1" x14ac:dyDescent="0.25">
      <c r="A2442" s="96">
        <v>429</v>
      </c>
      <c r="B2442" s="12"/>
      <c r="C2442" s="81" t="s">
        <v>3563</v>
      </c>
      <c r="D2442" s="13" t="s">
        <v>1156</v>
      </c>
      <c r="E2442" s="155">
        <v>1</v>
      </c>
      <c r="F2442" s="36">
        <v>200</v>
      </c>
      <c r="G2442" s="15">
        <v>0</v>
      </c>
      <c r="H2442" s="15">
        <f t="shared" si="72"/>
        <v>200</v>
      </c>
    </row>
    <row r="2443" spans="1:8" s="8" customFormat="1" ht="15.75" customHeight="1" x14ac:dyDescent="0.25">
      <c r="A2443" s="96">
        <v>430</v>
      </c>
      <c r="B2443" s="12"/>
      <c r="C2443" s="81" t="s">
        <v>2341</v>
      </c>
      <c r="D2443" s="13" t="s">
        <v>1156</v>
      </c>
      <c r="E2443" s="155">
        <v>1</v>
      </c>
      <c r="F2443" s="36">
        <v>283</v>
      </c>
      <c r="G2443" s="15">
        <v>0</v>
      </c>
      <c r="H2443" s="15">
        <f t="shared" si="72"/>
        <v>283</v>
      </c>
    </row>
    <row r="2444" spans="1:8" s="8" customFormat="1" ht="15.75" customHeight="1" x14ac:dyDescent="0.25">
      <c r="A2444" s="96">
        <v>431</v>
      </c>
      <c r="B2444" s="12"/>
      <c r="C2444" s="81" t="s">
        <v>1075</v>
      </c>
      <c r="D2444" s="13" t="s">
        <v>1156</v>
      </c>
      <c r="E2444" s="155">
        <v>1</v>
      </c>
      <c r="F2444" s="36">
        <v>160</v>
      </c>
      <c r="G2444" s="15">
        <v>0</v>
      </c>
      <c r="H2444" s="15">
        <f t="shared" si="72"/>
        <v>160</v>
      </c>
    </row>
    <row r="2445" spans="1:8" s="8" customFormat="1" ht="15.75" customHeight="1" x14ac:dyDescent="0.25">
      <c r="A2445" s="96">
        <v>432</v>
      </c>
      <c r="B2445" s="12"/>
      <c r="C2445" s="81" t="s">
        <v>3485</v>
      </c>
      <c r="D2445" s="13" t="s">
        <v>1156</v>
      </c>
      <c r="E2445" s="155">
        <v>1</v>
      </c>
      <c r="F2445" s="36">
        <v>360</v>
      </c>
      <c r="G2445" s="15">
        <v>0</v>
      </c>
      <c r="H2445" s="15">
        <f t="shared" si="72"/>
        <v>360</v>
      </c>
    </row>
    <row r="2446" spans="1:8" s="8" customFormat="1" ht="15.75" customHeight="1" x14ac:dyDescent="0.25">
      <c r="A2446" s="96">
        <v>433</v>
      </c>
      <c r="B2446" s="12"/>
      <c r="C2446" s="81" t="s">
        <v>1075</v>
      </c>
      <c r="D2446" s="13" t="s">
        <v>1156</v>
      </c>
      <c r="E2446" s="155">
        <v>1</v>
      </c>
      <c r="F2446" s="36">
        <v>385</v>
      </c>
      <c r="G2446" s="15">
        <v>0</v>
      </c>
      <c r="H2446" s="15">
        <f t="shared" si="72"/>
        <v>385</v>
      </c>
    </row>
    <row r="2447" spans="1:8" s="8" customFormat="1" ht="15.75" customHeight="1" x14ac:dyDescent="0.25">
      <c r="A2447" s="96">
        <v>434</v>
      </c>
      <c r="B2447" s="12"/>
      <c r="C2447" s="81" t="s">
        <v>2606</v>
      </c>
      <c r="D2447" s="13" t="s">
        <v>1156</v>
      </c>
      <c r="E2447" s="155">
        <v>1</v>
      </c>
      <c r="F2447" s="36">
        <v>0</v>
      </c>
      <c r="G2447" s="15">
        <v>0</v>
      </c>
      <c r="H2447" s="15">
        <f t="shared" si="72"/>
        <v>0</v>
      </c>
    </row>
    <row r="2448" spans="1:8" s="8" customFormat="1" ht="15.75" customHeight="1" x14ac:dyDescent="0.25">
      <c r="A2448" s="96">
        <v>435</v>
      </c>
      <c r="B2448" s="12"/>
      <c r="C2448" s="81" t="s">
        <v>3564</v>
      </c>
      <c r="D2448" s="13" t="s">
        <v>1156</v>
      </c>
      <c r="E2448" s="155">
        <v>1</v>
      </c>
      <c r="F2448" s="36">
        <v>0</v>
      </c>
      <c r="G2448" s="15">
        <v>0</v>
      </c>
      <c r="H2448" s="15">
        <f t="shared" si="72"/>
        <v>0</v>
      </c>
    </row>
    <row r="2449" spans="1:8" s="8" customFormat="1" ht="15.75" customHeight="1" x14ac:dyDescent="0.25">
      <c r="A2449" s="96">
        <v>436</v>
      </c>
      <c r="B2449" s="12"/>
      <c r="C2449" s="81" t="s">
        <v>3486</v>
      </c>
      <c r="D2449" s="13" t="s">
        <v>1156</v>
      </c>
      <c r="E2449" s="155">
        <v>1</v>
      </c>
      <c r="F2449" s="36">
        <v>90</v>
      </c>
      <c r="G2449" s="15">
        <v>0</v>
      </c>
      <c r="H2449" s="15">
        <f t="shared" si="72"/>
        <v>90</v>
      </c>
    </row>
    <row r="2450" spans="1:8" s="8" customFormat="1" ht="15.75" customHeight="1" x14ac:dyDescent="0.25">
      <c r="A2450" s="96">
        <v>437</v>
      </c>
      <c r="B2450" s="12"/>
      <c r="C2450" s="81" t="s">
        <v>1155</v>
      </c>
      <c r="D2450" s="13" t="s">
        <v>1156</v>
      </c>
      <c r="E2450" s="155">
        <v>1</v>
      </c>
      <c r="F2450" s="36">
        <v>180</v>
      </c>
      <c r="G2450" s="15">
        <v>0</v>
      </c>
      <c r="H2450" s="15">
        <f t="shared" si="72"/>
        <v>180</v>
      </c>
    </row>
    <row r="2451" spans="1:8" s="8" customFormat="1" ht="15.75" customHeight="1" x14ac:dyDescent="0.25">
      <c r="A2451" s="96">
        <v>438</v>
      </c>
      <c r="B2451" s="12"/>
      <c r="C2451" s="81" t="s">
        <v>3487</v>
      </c>
      <c r="D2451" s="13" t="s">
        <v>1156</v>
      </c>
      <c r="E2451" s="155">
        <v>2</v>
      </c>
      <c r="F2451" s="36">
        <v>360</v>
      </c>
      <c r="G2451" s="15">
        <v>0</v>
      </c>
      <c r="H2451" s="15">
        <f t="shared" si="72"/>
        <v>360</v>
      </c>
    </row>
    <row r="2452" spans="1:8" s="8" customFormat="1" ht="15.75" customHeight="1" x14ac:dyDescent="0.25">
      <c r="A2452" s="96">
        <v>439</v>
      </c>
      <c r="B2452" s="12"/>
      <c r="C2452" s="81" t="s">
        <v>3488</v>
      </c>
      <c r="D2452" s="13" t="s">
        <v>1156</v>
      </c>
      <c r="E2452" s="155">
        <v>1</v>
      </c>
      <c r="F2452" s="36">
        <v>28</v>
      </c>
      <c r="G2452" s="15">
        <v>0</v>
      </c>
      <c r="H2452" s="15">
        <f t="shared" si="72"/>
        <v>28</v>
      </c>
    </row>
    <row r="2453" spans="1:8" s="8" customFormat="1" ht="15.75" customHeight="1" x14ac:dyDescent="0.25">
      <c r="A2453" s="96">
        <v>440</v>
      </c>
      <c r="B2453" s="12"/>
      <c r="C2453" s="48" t="s">
        <v>3489</v>
      </c>
      <c r="D2453" s="13" t="s">
        <v>1156</v>
      </c>
      <c r="E2453" s="155">
        <v>10</v>
      </c>
      <c r="F2453" s="36">
        <v>250</v>
      </c>
      <c r="G2453" s="15">
        <v>0</v>
      </c>
      <c r="H2453" s="15">
        <f t="shared" si="72"/>
        <v>250</v>
      </c>
    </row>
    <row r="2454" spans="1:8" s="8" customFormat="1" ht="15.75" customHeight="1" x14ac:dyDescent="0.25">
      <c r="A2454" s="96">
        <v>441</v>
      </c>
      <c r="B2454" s="12"/>
      <c r="C2454" s="81" t="s">
        <v>3565</v>
      </c>
      <c r="D2454" s="13" t="s">
        <v>1156</v>
      </c>
      <c r="E2454" s="155">
        <v>1</v>
      </c>
      <c r="F2454" s="36">
        <v>0</v>
      </c>
      <c r="G2454" s="15">
        <v>0</v>
      </c>
      <c r="H2454" s="15">
        <f t="shared" si="72"/>
        <v>0</v>
      </c>
    </row>
    <row r="2455" spans="1:8" s="8" customFormat="1" ht="15.75" customHeight="1" x14ac:dyDescent="0.25">
      <c r="A2455" s="96">
        <v>442</v>
      </c>
      <c r="B2455" s="12"/>
      <c r="C2455" s="81" t="s">
        <v>3490</v>
      </c>
      <c r="D2455" s="13" t="s">
        <v>1156</v>
      </c>
      <c r="E2455" s="155">
        <v>1</v>
      </c>
      <c r="F2455" s="36">
        <v>0</v>
      </c>
      <c r="G2455" s="15">
        <v>0</v>
      </c>
      <c r="H2455" s="15">
        <f t="shared" si="72"/>
        <v>0</v>
      </c>
    </row>
    <row r="2456" spans="1:8" s="8" customFormat="1" ht="15.75" customHeight="1" x14ac:dyDescent="0.25">
      <c r="A2456" s="96">
        <v>443</v>
      </c>
      <c r="B2456" s="12"/>
      <c r="C2456" s="81" t="s">
        <v>3136</v>
      </c>
      <c r="D2456" s="13" t="s">
        <v>1156</v>
      </c>
      <c r="E2456" s="155">
        <v>3</v>
      </c>
      <c r="F2456" s="36">
        <v>540</v>
      </c>
      <c r="G2456" s="15">
        <v>0</v>
      </c>
      <c r="H2456" s="15">
        <f t="shared" si="72"/>
        <v>540</v>
      </c>
    </row>
    <row r="2457" spans="1:8" s="8" customFormat="1" ht="15.75" customHeight="1" x14ac:dyDescent="0.25">
      <c r="A2457" s="96">
        <v>444</v>
      </c>
      <c r="B2457" s="12"/>
      <c r="C2457" s="81" t="s">
        <v>2736</v>
      </c>
      <c r="D2457" s="13" t="s">
        <v>1156</v>
      </c>
      <c r="E2457" s="155">
        <v>15</v>
      </c>
      <c r="F2457" s="36">
        <v>0</v>
      </c>
      <c r="G2457" s="15">
        <v>0</v>
      </c>
      <c r="H2457" s="15">
        <f t="shared" si="72"/>
        <v>0</v>
      </c>
    </row>
    <row r="2458" spans="1:8" s="8" customFormat="1" ht="15.75" customHeight="1" x14ac:dyDescent="0.25">
      <c r="A2458" s="96">
        <v>445</v>
      </c>
      <c r="B2458" s="12"/>
      <c r="C2458" s="81" t="s">
        <v>3491</v>
      </c>
      <c r="D2458" s="13" t="s">
        <v>1156</v>
      </c>
      <c r="E2458" s="155">
        <v>1</v>
      </c>
      <c r="F2458" s="36">
        <v>715</v>
      </c>
      <c r="G2458" s="15">
        <v>0</v>
      </c>
      <c r="H2458" s="15">
        <f t="shared" si="72"/>
        <v>715</v>
      </c>
    </row>
    <row r="2459" spans="1:8" s="8" customFormat="1" ht="15.75" customHeight="1" x14ac:dyDescent="0.25">
      <c r="A2459" s="96">
        <v>446</v>
      </c>
      <c r="B2459" s="12"/>
      <c r="C2459" s="81" t="s">
        <v>3121</v>
      </c>
      <c r="D2459" s="13" t="s">
        <v>1156</v>
      </c>
      <c r="E2459" s="155">
        <v>1</v>
      </c>
      <c r="F2459" s="36">
        <v>70</v>
      </c>
      <c r="G2459" s="15">
        <v>0</v>
      </c>
      <c r="H2459" s="15">
        <f t="shared" si="72"/>
        <v>70</v>
      </c>
    </row>
    <row r="2460" spans="1:8" s="8" customFormat="1" ht="15.75" customHeight="1" x14ac:dyDescent="0.25">
      <c r="A2460" s="96">
        <v>447</v>
      </c>
      <c r="B2460" s="12"/>
      <c r="C2460" s="81" t="s">
        <v>3121</v>
      </c>
      <c r="D2460" s="13" t="s">
        <v>1156</v>
      </c>
      <c r="E2460" s="155">
        <v>1</v>
      </c>
      <c r="F2460" s="36">
        <v>80</v>
      </c>
      <c r="G2460" s="15">
        <v>0</v>
      </c>
      <c r="H2460" s="15">
        <f t="shared" si="72"/>
        <v>80</v>
      </c>
    </row>
    <row r="2461" spans="1:8" s="8" customFormat="1" ht="15.75" customHeight="1" x14ac:dyDescent="0.25">
      <c r="A2461" s="96">
        <v>448</v>
      </c>
      <c r="B2461" s="12"/>
      <c r="C2461" s="81" t="s">
        <v>3492</v>
      </c>
      <c r="D2461" s="13" t="s">
        <v>1156</v>
      </c>
      <c r="E2461" s="155">
        <v>4</v>
      </c>
      <c r="F2461" s="36">
        <v>163</v>
      </c>
      <c r="G2461" s="15">
        <v>0</v>
      </c>
      <c r="H2461" s="15">
        <f t="shared" si="72"/>
        <v>163</v>
      </c>
    </row>
    <row r="2462" spans="1:8" s="8" customFormat="1" ht="15.75" customHeight="1" x14ac:dyDescent="0.25">
      <c r="A2462" s="96">
        <v>449</v>
      </c>
      <c r="B2462" s="12"/>
      <c r="C2462" s="81" t="s">
        <v>3493</v>
      </c>
      <c r="D2462" s="11" t="s">
        <v>1156</v>
      </c>
      <c r="E2462" s="155">
        <v>1</v>
      </c>
      <c r="F2462" s="36">
        <v>78</v>
      </c>
      <c r="G2462" s="15">
        <v>0</v>
      </c>
      <c r="H2462" s="15">
        <f t="shared" ref="H2462:H2525" si="73">F2462-G2462</f>
        <v>78</v>
      </c>
    </row>
    <row r="2463" spans="1:8" s="8" customFormat="1" ht="15.75" customHeight="1" x14ac:dyDescent="0.25">
      <c r="A2463" s="96">
        <v>450</v>
      </c>
      <c r="B2463" s="12"/>
      <c r="C2463" s="81" t="s">
        <v>3494</v>
      </c>
      <c r="D2463" s="11" t="s">
        <v>1156</v>
      </c>
      <c r="E2463" s="155">
        <v>1</v>
      </c>
      <c r="F2463" s="36">
        <v>0</v>
      </c>
      <c r="G2463" s="15">
        <v>0</v>
      </c>
      <c r="H2463" s="15">
        <f t="shared" si="73"/>
        <v>0</v>
      </c>
    </row>
    <row r="2464" spans="1:8" s="8" customFormat="1" ht="15.75" customHeight="1" x14ac:dyDescent="0.25">
      <c r="A2464" s="96">
        <v>451</v>
      </c>
      <c r="B2464" s="12"/>
      <c r="C2464" s="81" t="s">
        <v>3495</v>
      </c>
      <c r="D2464" s="11" t="s">
        <v>1156</v>
      </c>
      <c r="E2464" s="155">
        <v>1</v>
      </c>
      <c r="F2464" s="36">
        <v>0</v>
      </c>
      <c r="G2464" s="15">
        <v>0</v>
      </c>
      <c r="H2464" s="15">
        <f t="shared" si="73"/>
        <v>0</v>
      </c>
    </row>
    <row r="2465" spans="1:8" s="8" customFormat="1" ht="15.75" customHeight="1" x14ac:dyDescent="0.25">
      <c r="A2465" s="96">
        <v>452</v>
      </c>
      <c r="B2465" s="12"/>
      <c r="C2465" s="81" t="s">
        <v>3496</v>
      </c>
      <c r="D2465" s="11" t="s">
        <v>1156</v>
      </c>
      <c r="E2465" s="155">
        <v>1</v>
      </c>
      <c r="F2465" s="36">
        <v>360</v>
      </c>
      <c r="G2465" s="15">
        <v>0</v>
      </c>
      <c r="H2465" s="15">
        <f t="shared" si="73"/>
        <v>360</v>
      </c>
    </row>
    <row r="2466" spans="1:8" s="8" customFormat="1" ht="15.75" customHeight="1" x14ac:dyDescent="0.25">
      <c r="A2466" s="96">
        <v>453</v>
      </c>
      <c r="B2466" s="12"/>
      <c r="C2466" s="186" t="s">
        <v>3118</v>
      </c>
      <c r="D2466" s="13" t="s">
        <v>1156</v>
      </c>
      <c r="E2466" s="155">
        <v>1</v>
      </c>
      <c r="F2466" s="36">
        <v>900</v>
      </c>
      <c r="G2466" s="15">
        <v>0</v>
      </c>
      <c r="H2466" s="15">
        <f t="shared" si="73"/>
        <v>900</v>
      </c>
    </row>
    <row r="2467" spans="1:8" s="8" customFormat="1" ht="15.75" customHeight="1" x14ac:dyDescent="0.25">
      <c r="A2467" s="96">
        <v>454</v>
      </c>
      <c r="B2467" s="12"/>
      <c r="C2467" s="81" t="s">
        <v>3497</v>
      </c>
      <c r="D2467" s="13" t="s">
        <v>1156</v>
      </c>
      <c r="E2467" s="155">
        <v>1</v>
      </c>
      <c r="F2467" s="36">
        <v>430</v>
      </c>
      <c r="G2467" s="15">
        <v>0</v>
      </c>
      <c r="H2467" s="15">
        <f t="shared" si="73"/>
        <v>430</v>
      </c>
    </row>
    <row r="2468" spans="1:8" s="8" customFormat="1" ht="15.75" customHeight="1" x14ac:dyDescent="0.25">
      <c r="A2468" s="96">
        <v>455</v>
      </c>
      <c r="B2468" s="12"/>
      <c r="C2468" s="81" t="s">
        <v>3566</v>
      </c>
      <c r="D2468" s="13" t="s">
        <v>1156</v>
      </c>
      <c r="E2468" s="155">
        <v>11</v>
      </c>
      <c r="F2468" s="36">
        <v>0</v>
      </c>
      <c r="G2468" s="15">
        <v>0</v>
      </c>
      <c r="H2468" s="15">
        <f t="shared" si="73"/>
        <v>0</v>
      </c>
    </row>
    <row r="2469" spans="1:8" s="8" customFormat="1" ht="15.75" customHeight="1" x14ac:dyDescent="0.25">
      <c r="A2469" s="96">
        <v>456</v>
      </c>
      <c r="B2469" s="12"/>
      <c r="C2469" s="81" t="s">
        <v>3498</v>
      </c>
      <c r="D2469" s="13" t="s">
        <v>1156</v>
      </c>
      <c r="E2469" s="155">
        <v>9</v>
      </c>
      <c r="F2469" s="36">
        <v>0</v>
      </c>
      <c r="G2469" s="15">
        <v>0</v>
      </c>
      <c r="H2469" s="15">
        <f t="shared" si="73"/>
        <v>0</v>
      </c>
    </row>
    <row r="2470" spans="1:8" s="8" customFormat="1" ht="15.75" customHeight="1" x14ac:dyDescent="0.25">
      <c r="A2470" s="96">
        <v>457</v>
      </c>
      <c r="B2470" s="12"/>
      <c r="C2470" s="81" t="s">
        <v>3499</v>
      </c>
      <c r="D2470" s="13" t="s">
        <v>1156</v>
      </c>
      <c r="E2470" s="155">
        <v>1</v>
      </c>
      <c r="F2470" s="36">
        <v>125</v>
      </c>
      <c r="G2470" s="15">
        <v>0</v>
      </c>
      <c r="H2470" s="15">
        <f t="shared" si="73"/>
        <v>125</v>
      </c>
    </row>
    <row r="2471" spans="1:8" s="8" customFormat="1" ht="15.75" customHeight="1" x14ac:dyDescent="0.25">
      <c r="A2471" s="96">
        <v>458</v>
      </c>
      <c r="B2471" s="12"/>
      <c r="C2471" s="81" t="s">
        <v>3347</v>
      </c>
      <c r="D2471" s="13" t="s">
        <v>1156</v>
      </c>
      <c r="E2471" s="155">
        <v>6</v>
      </c>
      <c r="F2471" s="36">
        <v>0</v>
      </c>
      <c r="G2471" s="15">
        <v>0</v>
      </c>
      <c r="H2471" s="15">
        <f t="shared" si="73"/>
        <v>0</v>
      </c>
    </row>
    <row r="2472" spans="1:8" s="8" customFormat="1" ht="15.75" customHeight="1" x14ac:dyDescent="0.25">
      <c r="A2472" s="96">
        <v>459</v>
      </c>
      <c r="B2472" s="12"/>
      <c r="C2472" s="81" t="s">
        <v>3346</v>
      </c>
      <c r="D2472" s="13" t="s">
        <v>1156</v>
      </c>
      <c r="E2472" s="155">
        <v>7</v>
      </c>
      <c r="F2472" s="36">
        <v>0</v>
      </c>
      <c r="G2472" s="15">
        <v>0</v>
      </c>
      <c r="H2472" s="15">
        <f t="shared" si="73"/>
        <v>0</v>
      </c>
    </row>
    <row r="2473" spans="1:8" s="8" customFormat="1" ht="15.75" customHeight="1" x14ac:dyDescent="0.25">
      <c r="A2473" s="96">
        <v>460</v>
      </c>
      <c r="B2473" s="12"/>
      <c r="C2473" s="81" t="s">
        <v>3567</v>
      </c>
      <c r="D2473" s="13" t="s">
        <v>1156</v>
      </c>
      <c r="E2473" s="155">
        <v>4</v>
      </c>
      <c r="F2473" s="36">
        <v>0</v>
      </c>
      <c r="G2473" s="15">
        <v>0</v>
      </c>
      <c r="H2473" s="15">
        <f t="shared" si="73"/>
        <v>0</v>
      </c>
    </row>
    <row r="2474" spans="1:8" s="8" customFormat="1" ht="15.75" customHeight="1" x14ac:dyDescent="0.25">
      <c r="A2474" s="96">
        <v>461</v>
      </c>
      <c r="B2474" s="12"/>
      <c r="C2474" s="81" t="s">
        <v>3568</v>
      </c>
      <c r="D2474" s="13" t="s">
        <v>1156</v>
      </c>
      <c r="E2474" s="155">
        <v>1</v>
      </c>
      <c r="F2474" s="36">
        <v>46</v>
      </c>
      <c r="G2474" s="15">
        <v>0</v>
      </c>
      <c r="H2474" s="15">
        <f t="shared" si="73"/>
        <v>46</v>
      </c>
    </row>
    <row r="2475" spans="1:8" s="8" customFormat="1" ht="15.75" customHeight="1" x14ac:dyDescent="0.25">
      <c r="A2475" s="96">
        <v>462</v>
      </c>
      <c r="B2475" s="12"/>
      <c r="C2475" s="278" t="s">
        <v>3569</v>
      </c>
      <c r="D2475" s="13" t="s">
        <v>1156</v>
      </c>
      <c r="E2475" s="155">
        <v>2</v>
      </c>
      <c r="F2475" s="36">
        <v>0</v>
      </c>
      <c r="G2475" s="15">
        <v>0</v>
      </c>
      <c r="H2475" s="15">
        <f t="shared" si="73"/>
        <v>0</v>
      </c>
    </row>
    <row r="2476" spans="1:8" s="8" customFormat="1" ht="15.75" customHeight="1" x14ac:dyDescent="0.25">
      <c r="A2476" s="96">
        <v>463</v>
      </c>
      <c r="B2476" s="12"/>
      <c r="C2476" s="278" t="s">
        <v>3500</v>
      </c>
      <c r="D2476" s="13" t="s">
        <v>1156</v>
      </c>
      <c r="E2476" s="155">
        <v>2</v>
      </c>
      <c r="F2476" s="36">
        <v>510</v>
      </c>
      <c r="G2476" s="15">
        <v>0</v>
      </c>
      <c r="H2476" s="15">
        <f t="shared" si="73"/>
        <v>510</v>
      </c>
    </row>
    <row r="2477" spans="1:8" s="8" customFormat="1" ht="15.75" customHeight="1" x14ac:dyDescent="0.25">
      <c r="A2477" s="96">
        <v>464</v>
      </c>
      <c r="B2477" s="12"/>
      <c r="C2477" s="187" t="s">
        <v>2167</v>
      </c>
      <c r="D2477" s="13" t="s">
        <v>1156</v>
      </c>
      <c r="E2477" s="155">
        <v>2</v>
      </c>
      <c r="F2477" s="36">
        <v>1080</v>
      </c>
      <c r="G2477" s="15">
        <v>0</v>
      </c>
      <c r="H2477" s="15">
        <f t="shared" si="73"/>
        <v>1080</v>
      </c>
    </row>
    <row r="2478" spans="1:8" s="8" customFormat="1" ht="15.75" customHeight="1" x14ac:dyDescent="0.25">
      <c r="A2478" s="96">
        <v>465</v>
      </c>
      <c r="B2478" s="12"/>
      <c r="C2478" s="81" t="s">
        <v>3570</v>
      </c>
      <c r="D2478" s="13" t="s">
        <v>1156</v>
      </c>
      <c r="E2478" s="155">
        <v>1</v>
      </c>
      <c r="F2478" s="36">
        <v>0</v>
      </c>
      <c r="G2478" s="15">
        <v>0</v>
      </c>
      <c r="H2478" s="15">
        <f t="shared" si="73"/>
        <v>0</v>
      </c>
    </row>
    <row r="2479" spans="1:8" s="8" customFormat="1" ht="15.75" customHeight="1" x14ac:dyDescent="0.25">
      <c r="A2479" s="96">
        <v>466</v>
      </c>
      <c r="B2479" s="12"/>
      <c r="C2479" s="186" t="s">
        <v>3501</v>
      </c>
      <c r="D2479" s="13" t="s">
        <v>1156</v>
      </c>
      <c r="E2479" s="155">
        <v>1</v>
      </c>
      <c r="F2479" s="36">
        <v>900</v>
      </c>
      <c r="G2479" s="15">
        <v>0</v>
      </c>
      <c r="H2479" s="15">
        <f t="shared" si="73"/>
        <v>900</v>
      </c>
    </row>
    <row r="2480" spans="1:8" s="8" customFormat="1" ht="15.75" customHeight="1" x14ac:dyDescent="0.25">
      <c r="A2480" s="96">
        <v>467</v>
      </c>
      <c r="B2480" s="12"/>
      <c r="C2480" s="278" t="s">
        <v>3502</v>
      </c>
      <c r="D2480" s="13" t="s">
        <v>1156</v>
      </c>
      <c r="E2480" s="155">
        <v>1</v>
      </c>
      <c r="F2480" s="36">
        <v>180</v>
      </c>
      <c r="G2480" s="15">
        <v>0</v>
      </c>
      <c r="H2480" s="15">
        <f t="shared" si="73"/>
        <v>180</v>
      </c>
    </row>
    <row r="2481" spans="1:8" s="8" customFormat="1" ht="15.75" customHeight="1" x14ac:dyDescent="0.25">
      <c r="A2481" s="96">
        <v>468</v>
      </c>
      <c r="B2481" s="12"/>
      <c r="C2481" s="278" t="s">
        <v>3571</v>
      </c>
      <c r="D2481" s="13" t="s">
        <v>1156</v>
      </c>
      <c r="E2481" s="155">
        <v>1</v>
      </c>
      <c r="F2481" s="36">
        <v>25</v>
      </c>
      <c r="G2481" s="15">
        <v>0</v>
      </c>
      <c r="H2481" s="15">
        <f t="shared" si="73"/>
        <v>25</v>
      </c>
    </row>
    <row r="2482" spans="1:8" s="8" customFormat="1" ht="15.75" customHeight="1" x14ac:dyDescent="0.25">
      <c r="A2482" s="96">
        <v>469</v>
      </c>
      <c r="B2482" s="12"/>
      <c r="C2482" s="81" t="s">
        <v>3503</v>
      </c>
      <c r="D2482" s="13" t="s">
        <v>1156</v>
      </c>
      <c r="E2482" s="155">
        <v>8</v>
      </c>
      <c r="F2482" s="36">
        <v>472</v>
      </c>
      <c r="G2482" s="15">
        <v>0</v>
      </c>
      <c r="H2482" s="15">
        <f t="shared" si="73"/>
        <v>472</v>
      </c>
    </row>
    <row r="2483" spans="1:8" s="8" customFormat="1" ht="15.75" customHeight="1" x14ac:dyDescent="0.25">
      <c r="A2483" s="96">
        <v>470</v>
      </c>
      <c r="B2483" s="12"/>
      <c r="C2483" s="81" t="s">
        <v>3504</v>
      </c>
      <c r="D2483" s="13" t="s">
        <v>1156</v>
      </c>
      <c r="E2483" s="155">
        <v>1</v>
      </c>
      <c r="F2483" s="36">
        <v>125</v>
      </c>
      <c r="G2483" s="15">
        <v>0</v>
      </c>
      <c r="H2483" s="15">
        <f t="shared" si="73"/>
        <v>125</v>
      </c>
    </row>
    <row r="2484" spans="1:8" s="8" customFormat="1" ht="15.75" customHeight="1" x14ac:dyDescent="0.25">
      <c r="A2484" s="96">
        <v>471</v>
      </c>
      <c r="B2484" s="12"/>
      <c r="C2484" s="81" t="s">
        <v>3572</v>
      </c>
      <c r="D2484" s="13" t="s">
        <v>1156</v>
      </c>
      <c r="E2484" s="155">
        <v>1</v>
      </c>
      <c r="F2484" s="36">
        <v>0</v>
      </c>
      <c r="G2484" s="15">
        <v>0</v>
      </c>
      <c r="H2484" s="15">
        <f t="shared" si="73"/>
        <v>0</v>
      </c>
    </row>
    <row r="2485" spans="1:8" s="8" customFormat="1" ht="15.75" customHeight="1" x14ac:dyDescent="0.25">
      <c r="A2485" s="96">
        <v>472</v>
      </c>
      <c r="B2485" s="12"/>
      <c r="C2485" s="81" t="s">
        <v>3505</v>
      </c>
      <c r="D2485" s="13" t="s">
        <v>1156</v>
      </c>
      <c r="E2485" s="155">
        <v>1</v>
      </c>
      <c r="F2485" s="36">
        <v>45</v>
      </c>
      <c r="G2485" s="15">
        <v>0</v>
      </c>
      <c r="H2485" s="15">
        <f t="shared" si="73"/>
        <v>45</v>
      </c>
    </row>
    <row r="2486" spans="1:8" s="8" customFormat="1" ht="15.75" customHeight="1" x14ac:dyDescent="0.25">
      <c r="A2486" s="96">
        <v>473</v>
      </c>
      <c r="B2486" s="12"/>
      <c r="C2486" s="278" t="s">
        <v>3506</v>
      </c>
      <c r="D2486" s="13" t="s">
        <v>1156</v>
      </c>
      <c r="E2486" s="155">
        <v>5</v>
      </c>
      <c r="F2486" s="36">
        <v>140</v>
      </c>
      <c r="G2486" s="15">
        <v>0</v>
      </c>
      <c r="H2486" s="15">
        <f t="shared" si="73"/>
        <v>140</v>
      </c>
    </row>
    <row r="2487" spans="1:8" s="8" customFormat="1" ht="15.75" customHeight="1" x14ac:dyDescent="0.25">
      <c r="A2487" s="96">
        <v>474</v>
      </c>
      <c r="B2487" s="12"/>
      <c r="C2487" s="156" t="s">
        <v>3507</v>
      </c>
      <c r="D2487" s="13" t="s">
        <v>1156</v>
      </c>
      <c r="E2487" s="155">
        <v>6</v>
      </c>
      <c r="F2487" s="36">
        <v>150</v>
      </c>
      <c r="G2487" s="15">
        <v>0</v>
      </c>
      <c r="H2487" s="15">
        <f t="shared" si="73"/>
        <v>150</v>
      </c>
    </row>
    <row r="2488" spans="1:8" s="8" customFormat="1" ht="15.75" customHeight="1" x14ac:dyDescent="0.25">
      <c r="A2488" s="96">
        <v>475</v>
      </c>
      <c r="B2488" s="12"/>
      <c r="C2488" s="161" t="s">
        <v>3573</v>
      </c>
      <c r="D2488" s="13" t="s">
        <v>1156</v>
      </c>
      <c r="E2488" s="155">
        <v>1</v>
      </c>
      <c r="F2488" s="36">
        <v>145</v>
      </c>
      <c r="G2488" s="15">
        <v>0</v>
      </c>
      <c r="H2488" s="15">
        <f t="shared" si="73"/>
        <v>145</v>
      </c>
    </row>
    <row r="2489" spans="1:8" s="8" customFormat="1" ht="15.75" customHeight="1" x14ac:dyDescent="0.25">
      <c r="A2489" s="96">
        <v>476</v>
      </c>
      <c r="B2489" s="12"/>
      <c r="C2489" s="161" t="s">
        <v>3123</v>
      </c>
      <c r="D2489" s="13" t="s">
        <v>1156</v>
      </c>
      <c r="E2489" s="155">
        <v>1</v>
      </c>
      <c r="F2489" s="36">
        <v>135</v>
      </c>
      <c r="G2489" s="15">
        <v>0</v>
      </c>
      <c r="H2489" s="15">
        <f t="shared" si="73"/>
        <v>135</v>
      </c>
    </row>
    <row r="2490" spans="1:8" s="8" customFormat="1" ht="15.75" customHeight="1" x14ac:dyDescent="0.25">
      <c r="A2490" s="96">
        <v>477</v>
      </c>
      <c r="B2490" s="12"/>
      <c r="C2490" s="161" t="s">
        <v>3123</v>
      </c>
      <c r="D2490" s="13" t="s">
        <v>1156</v>
      </c>
      <c r="E2490" s="155">
        <v>1</v>
      </c>
      <c r="F2490" s="36">
        <v>95</v>
      </c>
      <c r="G2490" s="15">
        <v>0</v>
      </c>
      <c r="H2490" s="15">
        <f t="shared" si="73"/>
        <v>95</v>
      </c>
    </row>
    <row r="2491" spans="1:8" s="8" customFormat="1" ht="15.75" customHeight="1" x14ac:dyDescent="0.25">
      <c r="A2491" s="96">
        <v>478</v>
      </c>
      <c r="B2491" s="12"/>
      <c r="C2491" s="161" t="s">
        <v>3458</v>
      </c>
      <c r="D2491" s="13" t="s">
        <v>1156</v>
      </c>
      <c r="E2491" s="155">
        <v>1</v>
      </c>
      <c r="F2491" s="36">
        <v>125</v>
      </c>
      <c r="G2491" s="15">
        <v>0</v>
      </c>
      <c r="H2491" s="15">
        <f t="shared" si="73"/>
        <v>125</v>
      </c>
    </row>
    <row r="2492" spans="1:8" s="8" customFormat="1" ht="15.75" customHeight="1" x14ac:dyDescent="0.25">
      <c r="A2492" s="96">
        <v>479</v>
      </c>
      <c r="B2492" s="12"/>
      <c r="C2492" s="161" t="s">
        <v>3012</v>
      </c>
      <c r="D2492" s="13" t="s">
        <v>1156</v>
      </c>
      <c r="E2492" s="155">
        <v>1</v>
      </c>
      <c r="F2492" s="36">
        <v>290</v>
      </c>
      <c r="G2492" s="15">
        <v>0</v>
      </c>
      <c r="H2492" s="15">
        <f t="shared" si="73"/>
        <v>290</v>
      </c>
    </row>
    <row r="2493" spans="1:8" s="8" customFormat="1" ht="15.75" customHeight="1" x14ac:dyDescent="0.25">
      <c r="A2493" s="96">
        <v>480</v>
      </c>
      <c r="B2493" s="12"/>
      <c r="C2493" s="161" t="s">
        <v>3012</v>
      </c>
      <c r="D2493" s="13" t="s">
        <v>1156</v>
      </c>
      <c r="E2493" s="155">
        <v>1</v>
      </c>
      <c r="F2493" s="36">
        <v>290</v>
      </c>
      <c r="G2493" s="15">
        <v>0</v>
      </c>
      <c r="H2493" s="15">
        <f t="shared" si="73"/>
        <v>290</v>
      </c>
    </row>
    <row r="2494" spans="1:8" s="8" customFormat="1" ht="15.75" customHeight="1" x14ac:dyDescent="0.25">
      <c r="A2494" s="96">
        <v>481</v>
      </c>
      <c r="B2494" s="12"/>
      <c r="C2494" s="161" t="s">
        <v>3437</v>
      </c>
      <c r="D2494" s="13" t="s">
        <v>1156</v>
      </c>
      <c r="E2494" s="155">
        <v>1</v>
      </c>
      <c r="F2494" s="36">
        <v>290</v>
      </c>
      <c r="G2494" s="15">
        <v>0</v>
      </c>
      <c r="H2494" s="15">
        <f t="shared" si="73"/>
        <v>290</v>
      </c>
    </row>
    <row r="2495" spans="1:8" s="8" customFormat="1" ht="15.75" customHeight="1" x14ac:dyDescent="0.25">
      <c r="A2495" s="96">
        <v>482</v>
      </c>
      <c r="B2495" s="12"/>
      <c r="C2495" s="161" t="s">
        <v>3437</v>
      </c>
      <c r="D2495" s="13" t="s">
        <v>1156</v>
      </c>
      <c r="E2495" s="155">
        <v>1</v>
      </c>
      <c r="F2495" s="36">
        <v>520</v>
      </c>
      <c r="G2495" s="15">
        <v>0</v>
      </c>
      <c r="H2495" s="15">
        <f t="shared" si="73"/>
        <v>520</v>
      </c>
    </row>
    <row r="2496" spans="1:8" s="8" customFormat="1" ht="15.75" customHeight="1" x14ac:dyDescent="0.25">
      <c r="A2496" s="96">
        <v>483</v>
      </c>
      <c r="B2496" s="12"/>
      <c r="C2496" s="161" t="s">
        <v>3508</v>
      </c>
      <c r="D2496" s="13" t="s">
        <v>1156</v>
      </c>
      <c r="E2496" s="155">
        <v>1</v>
      </c>
      <c r="F2496" s="36">
        <v>100</v>
      </c>
      <c r="G2496" s="15">
        <v>0</v>
      </c>
      <c r="H2496" s="15">
        <f t="shared" si="73"/>
        <v>100</v>
      </c>
    </row>
    <row r="2497" spans="1:8" s="8" customFormat="1" ht="15.75" customHeight="1" x14ac:dyDescent="0.25">
      <c r="A2497" s="96">
        <v>484</v>
      </c>
      <c r="B2497" s="12"/>
      <c r="C2497" s="161" t="s">
        <v>3509</v>
      </c>
      <c r="D2497" s="13" t="s">
        <v>1156</v>
      </c>
      <c r="E2497" s="155">
        <v>3</v>
      </c>
      <c r="F2497" s="36">
        <v>1050</v>
      </c>
      <c r="G2497" s="15">
        <v>0</v>
      </c>
      <c r="H2497" s="15">
        <f t="shared" si="73"/>
        <v>1050</v>
      </c>
    </row>
    <row r="2498" spans="1:8" s="8" customFormat="1" ht="15.75" customHeight="1" x14ac:dyDescent="0.25">
      <c r="A2498" s="96">
        <v>485</v>
      </c>
      <c r="B2498" s="12"/>
      <c r="C2498" s="161" t="s">
        <v>2991</v>
      </c>
      <c r="D2498" s="13" t="s">
        <v>1156</v>
      </c>
      <c r="E2498" s="155">
        <v>2</v>
      </c>
      <c r="F2498" s="36">
        <v>330</v>
      </c>
      <c r="G2498" s="15">
        <v>0</v>
      </c>
      <c r="H2498" s="15">
        <f t="shared" si="73"/>
        <v>330</v>
      </c>
    </row>
    <row r="2499" spans="1:8" s="8" customFormat="1" ht="15.75" customHeight="1" x14ac:dyDescent="0.25">
      <c r="A2499" s="96">
        <v>486</v>
      </c>
      <c r="B2499" s="12"/>
      <c r="C2499" s="161" t="s">
        <v>3574</v>
      </c>
      <c r="D2499" s="13" t="s">
        <v>1156</v>
      </c>
      <c r="E2499" s="155">
        <v>2</v>
      </c>
      <c r="F2499" s="36">
        <v>838</v>
      </c>
      <c r="G2499" s="15">
        <v>0</v>
      </c>
      <c r="H2499" s="15">
        <f t="shared" si="73"/>
        <v>838</v>
      </c>
    </row>
    <row r="2500" spans="1:8" s="8" customFormat="1" ht="15.75" customHeight="1" x14ac:dyDescent="0.25">
      <c r="A2500" s="96">
        <v>487</v>
      </c>
      <c r="B2500" s="12"/>
      <c r="C2500" s="161" t="s">
        <v>3510</v>
      </c>
      <c r="D2500" s="13" t="s">
        <v>1156</v>
      </c>
      <c r="E2500" s="155">
        <v>1</v>
      </c>
      <c r="F2500" s="36">
        <v>899</v>
      </c>
      <c r="G2500" s="15">
        <v>0</v>
      </c>
      <c r="H2500" s="15">
        <f t="shared" si="73"/>
        <v>899</v>
      </c>
    </row>
    <row r="2501" spans="1:8" s="8" customFormat="1" ht="15.75" customHeight="1" x14ac:dyDescent="0.25">
      <c r="A2501" s="96">
        <v>488</v>
      </c>
      <c r="B2501" s="12"/>
      <c r="C2501" s="161" t="s">
        <v>3511</v>
      </c>
      <c r="D2501" s="13" t="s">
        <v>1156</v>
      </c>
      <c r="E2501" s="155">
        <v>1</v>
      </c>
      <c r="F2501" s="36">
        <v>840</v>
      </c>
      <c r="G2501" s="15">
        <v>0</v>
      </c>
      <c r="H2501" s="15">
        <f t="shared" si="73"/>
        <v>840</v>
      </c>
    </row>
    <row r="2502" spans="1:8" s="8" customFormat="1" ht="15.75" customHeight="1" x14ac:dyDescent="0.25">
      <c r="A2502" s="96">
        <v>489</v>
      </c>
      <c r="B2502" s="12"/>
      <c r="C2502" s="161" t="s">
        <v>3443</v>
      </c>
      <c r="D2502" s="13" t="s">
        <v>1156</v>
      </c>
      <c r="E2502" s="155">
        <v>1</v>
      </c>
      <c r="F2502" s="36">
        <v>49</v>
      </c>
      <c r="G2502" s="15">
        <v>0</v>
      </c>
      <c r="H2502" s="15">
        <f t="shared" si="73"/>
        <v>49</v>
      </c>
    </row>
    <row r="2503" spans="1:8" s="8" customFormat="1" ht="15.75" customHeight="1" x14ac:dyDescent="0.25">
      <c r="A2503" s="96">
        <v>490</v>
      </c>
      <c r="B2503" s="12"/>
      <c r="C2503" s="161" t="s">
        <v>3575</v>
      </c>
      <c r="D2503" s="13" t="s">
        <v>1156</v>
      </c>
      <c r="E2503" s="155">
        <v>1</v>
      </c>
      <c r="F2503" s="36">
        <v>547</v>
      </c>
      <c r="G2503" s="15">
        <v>0</v>
      </c>
      <c r="H2503" s="15">
        <f t="shared" si="73"/>
        <v>547</v>
      </c>
    </row>
    <row r="2504" spans="1:8" s="8" customFormat="1" ht="15.75" customHeight="1" x14ac:dyDescent="0.25">
      <c r="A2504" s="96">
        <v>491</v>
      </c>
      <c r="B2504" s="12"/>
      <c r="C2504" s="161" t="s">
        <v>3000</v>
      </c>
      <c r="D2504" s="13" t="s">
        <v>1156</v>
      </c>
      <c r="E2504" s="155">
        <v>1</v>
      </c>
      <c r="F2504" s="36">
        <v>780</v>
      </c>
      <c r="G2504" s="15">
        <v>0</v>
      </c>
      <c r="H2504" s="15">
        <f t="shared" si="73"/>
        <v>780</v>
      </c>
    </row>
    <row r="2505" spans="1:8" s="8" customFormat="1" ht="15.75" customHeight="1" x14ac:dyDescent="0.25">
      <c r="A2505" s="96">
        <v>492</v>
      </c>
      <c r="B2505" s="12"/>
      <c r="C2505" s="161" t="s">
        <v>3576</v>
      </c>
      <c r="D2505" s="13" t="s">
        <v>1156</v>
      </c>
      <c r="E2505" s="155">
        <v>2</v>
      </c>
      <c r="F2505" s="36">
        <v>1650</v>
      </c>
      <c r="G2505" s="15">
        <v>0</v>
      </c>
      <c r="H2505" s="15">
        <f t="shared" si="73"/>
        <v>1650</v>
      </c>
    </row>
    <row r="2506" spans="1:8" s="8" customFormat="1" ht="15.75" customHeight="1" x14ac:dyDescent="0.25">
      <c r="A2506" s="96">
        <v>493</v>
      </c>
      <c r="B2506" s="12"/>
      <c r="C2506" s="161" t="s">
        <v>3577</v>
      </c>
      <c r="D2506" s="13" t="s">
        <v>1156</v>
      </c>
      <c r="E2506" s="155">
        <v>1</v>
      </c>
      <c r="F2506" s="36">
        <v>120</v>
      </c>
      <c r="G2506" s="15">
        <v>0</v>
      </c>
      <c r="H2506" s="15">
        <f t="shared" si="73"/>
        <v>120</v>
      </c>
    </row>
    <row r="2507" spans="1:8" s="8" customFormat="1" ht="15.75" customHeight="1" x14ac:dyDescent="0.25">
      <c r="A2507" s="96">
        <v>494</v>
      </c>
      <c r="B2507" s="12"/>
      <c r="C2507" s="161" t="s">
        <v>3578</v>
      </c>
      <c r="D2507" s="13" t="s">
        <v>1156</v>
      </c>
      <c r="E2507" s="155">
        <v>1</v>
      </c>
      <c r="F2507" s="36">
        <v>32</v>
      </c>
      <c r="G2507" s="15">
        <v>0</v>
      </c>
      <c r="H2507" s="15">
        <f t="shared" si="73"/>
        <v>32</v>
      </c>
    </row>
    <row r="2508" spans="1:8" s="8" customFormat="1" ht="15.75" customHeight="1" x14ac:dyDescent="0.25">
      <c r="A2508" s="96">
        <v>495</v>
      </c>
      <c r="B2508" s="12"/>
      <c r="C2508" s="161" t="s">
        <v>2495</v>
      </c>
      <c r="D2508" s="13" t="s">
        <v>1156</v>
      </c>
      <c r="E2508" s="155">
        <v>90</v>
      </c>
      <c r="F2508" s="36">
        <v>3570</v>
      </c>
      <c r="G2508" s="15">
        <v>0</v>
      </c>
      <c r="H2508" s="15">
        <f t="shared" si="73"/>
        <v>3570</v>
      </c>
    </row>
    <row r="2509" spans="1:8" s="8" customFormat="1" ht="15.75" customHeight="1" x14ac:dyDescent="0.25">
      <c r="A2509" s="96">
        <v>496</v>
      </c>
      <c r="B2509" s="12"/>
      <c r="C2509" s="161" t="s">
        <v>3579</v>
      </c>
      <c r="D2509" s="13" t="s">
        <v>1156</v>
      </c>
      <c r="E2509" s="155">
        <v>1</v>
      </c>
      <c r="F2509" s="36">
        <v>35</v>
      </c>
      <c r="G2509" s="15">
        <v>0</v>
      </c>
      <c r="H2509" s="15">
        <f t="shared" si="73"/>
        <v>35</v>
      </c>
    </row>
    <row r="2510" spans="1:8" s="8" customFormat="1" ht="15.75" customHeight="1" x14ac:dyDescent="0.25">
      <c r="A2510" s="96">
        <v>497</v>
      </c>
      <c r="B2510" s="12"/>
      <c r="C2510" s="161" t="s">
        <v>3580</v>
      </c>
      <c r="D2510" s="13" t="s">
        <v>1156</v>
      </c>
      <c r="E2510" s="155">
        <v>1</v>
      </c>
      <c r="F2510" s="36">
        <v>27</v>
      </c>
      <c r="G2510" s="15">
        <v>0</v>
      </c>
      <c r="H2510" s="15">
        <f t="shared" si="73"/>
        <v>27</v>
      </c>
    </row>
    <row r="2511" spans="1:8" s="8" customFormat="1" ht="15.75" customHeight="1" x14ac:dyDescent="0.25">
      <c r="A2511" s="96">
        <v>498</v>
      </c>
      <c r="B2511" s="12"/>
      <c r="C2511" s="161" t="s">
        <v>3412</v>
      </c>
      <c r="D2511" s="13" t="s">
        <v>1156</v>
      </c>
      <c r="E2511" s="155">
        <v>1</v>
      </c>
      <c r="F2511" s="36">
        <v>30</v>
      </c>
      <c r="G2511" s="15">
        <v>0</v>
      </c>
      <c r="H2511" s="15">
        <f t="shared" si="73"/>
        <v>30</v>
      </c>
    </row>
    <row r="2512" spans="1:8" s="8" customFormat="1" ht="15.75" customHeight="1" x14ac:dyDescent="0.25">
      <c r="A2512" s="96">
        <v>499</v>
      </c>
      <c r="B2512" s="12"/>
      <c r="C2512" s="161" t="s">
        <v>2455</v>
      </c>
      <c r="D2512" s="13" t="s">
        <v>1156</v>
      </c>
      <c r="E2512" s="155">
        <v>1</v>
      </c>
      <c r="F2512" s="36">
        <v>18</v>
      </c>
      <c r="G2512" s="15">
        <v>0</v>
      </c>
      <c r="H2512" s="15">
        <f t="shared" si="73"/>
        <v>18</v>
      </c>
    </row>
    <row r="2513" spans="1:8" s="8" customFormat="1" ht="15.75" customHeight="1" x14ac:dyDescent="0.25">
      <c r="A2513" s="96">
        <v>500</v>
      </c>
      <c r="B2513" s="12"/>
      <c r="C2513" s="161" t="s">
        <v>3581</v>
      </c>
      <c r="D2513" s="13" t="s">
        <v>1156</v>
      </c>
      <c r="E2513" s="155">
        <v>1</v>
      </c>
      <c r="F2513" s="36">
        <v>18</v>
      </c>
      <c r="G2513" s="15">
        <v>0</v>
      </c>
      <c r="H2513" s="15">
        <f t="shared" si="73"/>
        <v>18</v>
      </c>
    </row>
    <row r="2514" spans="1:8" s="8" customFormat="1" ht="15.75" customHeight="1" x14ac:dyDescent="0.25">
      <c r="A2514" s="96">
        <v>501</v>
      </c>
      <c r="B2514" s="12"/>
      <c r="C2514" s="161" t="s">
        <v>3582</v>
      </c>
      <c r="D2514" s="13" t="s">
        <v>1156</v>
      </c>
      <c r="E2514" s="155">
        <v>1</v>
      </c>
      <c r="F2514" s="36">
        <v>15</v>
      </c>
      <c r="G2514" s="15">
        <v>0</v>
      </c>
      <c r="H2514" s="15">
        <f t="shared" si="73"/>
        <v>15</v>
      </c>
    </row>
    <row r="2515" spans="1:8" s="8" customFormat="1" ht="15.75" customHeight="1" x14ac:dyDescent="0.25">
      <c r="A2515" s="96">
        <v>502</v>
      </c>
      <c r="B2515" s="12"/>
      <c r="C2515" s="161" t="s">
        <v>3583</v>
      </c>
      <c r="D2515" s="13" t="s">
        <v>1156</v>
      </c>
      <c r="E2515" s="155">
        <v>1</v>
      </c>
      <c r="F2515" s="36">
        <v>40</v>
      </c>
      <c r="G2515" s="15">
        <v>0</v>
      </c>
      <c r="H2515" s="15">
        <f t="shared" si="73"/>
        <v>40</v>
      </c>
    </row>
    <row r="2516" spans="1:8" s="8" customFormat="1" ht="15.75" customHeight="1" x14ac:dyDescent="0.25">
      <c r="A2516" s="96">
        <v>503</v>
      </c>
      <c r="B2516" s="12"/>
      <c r="C2516" s="161" t="s">
        <v>3584</v>
      </c>
      <c r="D2516" s="13" t="s">
        <v>1156</v>
      </c>
      <c r="E2516" s="155">
        <v>1</v>
      </c>
      <c r="F2516" s="36">
        <v>0</v>
      </c>
      <c r="G2516" s="15">
        <v>0</v>
      </c>
      <c r="H2516" s="15">
        <f t="shared" si="73"/>
        <v>0</v>
      </c>
    </row>
    <row r="2517" spans="1:8" s="8" customFormat="1" ht="15.75" customHeight="1" x14ac:dyDescent="0.25">
      <c r="A2517" s="96">
        <v>504</v>
      </c>
      <c r="B2517" s="12"/>
      <c r="C2517" s="161" t="s">
        <v>3512</v>
      </c>
      <c r="D2517" s="13" t="s">
        <v>1156</v>
      </c>
      <c r="E2517" s="155">
        <v>1</v>
      </c>
      <c r="F2517" s="36">
        <v>213</v>
      </c>
      <c r="G2517" s="15">
        <v>0</v>
      </c>
      <c r="H2517" s="15">
        <f t="shared" si="73"/>
        <v>213</v>
      </c>
    </row>
    <row r="2518" spans="1:8" s="8" customFormat="1" ht="15.75" customHeight="1" x14ac:dyDescent="0.25">
      <c r="A2518" s="96">
        <v>505</v>
      </c>
      <c r="B2518" s="12"/>
      <c r="C2518" s="161" t="s">
        <v>3513</v>
      </c>
      <c r="D2518" s="13" t="s">
        <v>1156</v>
      </c>
      <c r="E2518" s="155">
        <v>1</v>
      </c>
      <c r="F2518" s="36">
        <v>210</v>
      </c>
      <c r="G2518" s="15">
        <v>0</v>
      </c>
      <c r="H2518" s="15">
        <f t="shared" si="73"/>
        <v>210</v>
      </c>
    </row>
    <row r="2519" spans="1:8" s="8" customFormat="1" ht="15.75" customHeight="1" x14ac:dyDescent="0.25">
      <c r="A2519" s="96">
        <v>506</v>
      </c>
      <c r="B2519" s="12"/>
      <c r="C2519" s="161" t="s">
        <v>3514</v>
      </c>
      <c r="D2519" s="13" t="s">
        <v>1156</v>
      </c>
      <c r="E2519" s="155">
        <v>1</v>
      </c>
      <c r="F2519" s="36">
        <v>622</v>
      </c>
      <c r="G2519" s="15">
        <v>0</v>
      </c>
      <c r="H2519" s="15">
        <f t="shared" si="73"/>
        <v>622</v>
      </c>
    </row>
    <row r="2520" spans="1:8" s="8" customFormat="1" ht="15.75" customHeight="1" x14ac:dyDescent="0.25">
      <c r="A2520" s="96">
        <v>507</v>
      </c>
      <c r="B2520" s="12"/>
      <c r="C2520" s="161" t="s">
        <v>3278</v>
      </c>
      <c r="D2520" s="13" t="s">
        <v>1156</v>
      </c>
      <c r="E2520" s="155">
        <v>3</v>
      </c>
      <c r="F2520" s="36">
        <v>150</v>
      </c>
      <c r="G2520" s="15">
        <v>0</v>
      </c>
      <c r="H2520" s="15">
        <f t="shared" si="73"/>
        <v>150</v>
      </c>
    </row>
    <row r="2521" spans="1:8" s="8" customFormat="1" ht="15.75" customHeight="1" x14ac:dyDescent="0.25">
      <c r="A2521" s="96">
        <v>508</v>
      </c>
      <c r="B2521" s="12"/>
      <c r="C2521" s="161" t="s">
        <v>3515</v>
      </c>
      <c r="D2521" s="13" t="s">
        <v>1156</v>
      </c>
      <c r="E2521" s="155">
        <v>2</v>
      </c>
      <c r="F2521" s="36">
        <v>210</v>
      </c>
      <c r="G2521" s="15">
        <v>0</v>
      </c>
      <c r="H2521" s="15">
        <f t="shared" si="73"/>
        <v>210</v>
      </c>
    </row>
    <row r="2522" spans="1:8" s="8" customFormat="1" ht="15.75" customHeight="1" x14ac:dyDescent="0.25">
      <c r="A2522" s="96">
        <v>509</v>
      </c>
      <c r="B2522" s="12"/>
      <c r="C2522" s="161" t="s">
        <v>3332</v>
      </c>
      <c r="D2522" s="13" t="s">
        <v>1156</v>
      </c>
      <c r="E2522" s="155">
        <v>1</v>
      </c>
      <c r="F2522" s="36">
        <v>415</v>
      </c>
      <c r="G2522" s="15">
        <v>0</v>
      </c>
      <c r="H2522" s="15">
        <f t="shared" si="73"/>
        <v>415</v>
      </c>
    </row>
    <row r="2523" spans="1:8" s="8" customFormat="1" ht="15.75" customHeight="1" x14ac:dyDescent="0.25">
      <c r="A2523" s="96">
        <v>510</v>
      </c>
      <c r="B2523" s="12"/>
      <c r="C2523" s="161" t="s">
        <v>3585</v>
      </c>
      <c r="D2523" s="13" t="s">
        <v>1156</v>
      </c>
      <c r="E2523" s="155">
        <v>4</v>
      </c>
      <c r="F2523" s="36">
        <v>560</v>
      </c>
      <c r="G2523" s="15">
        <v>0</v>
      </c>
      <c r="H2523" s="15">
        <f t="shared" si="73"/>
        <v>560</v>
      </c>
    </row>
    <row r="2524" spans="1:8" s="8" customFormat="1" ht="15.75" customHeight="1" x14ac:dyDescent="0.25">
      <c r="A2524" s="96">
        <v>511</v>
      </c>
      <c r="B2524" s="12"/>
      <c r="C2524" s="161" t="s">
        <v>3516</v>
      </c>
      <c r="D2524" s="13" t="s">
        <v>1156</v>
      </c>
      <c r="E2524" s="155">
        <v>1</v>
      </c>
      <c r="F2524" s="36">
        <v>0</v>
      </c>
      <c r="G2524" s="15">
        <v>0</v>
      </c>
      <c r="H2524" s="15">
        <f t="shared" si="73"/>
        <v>0</v>
      </c>
    </row>
    <row r="2525" spans="1:8" s="8" customFormat="1" ht="15.75" customHeight="1" x14ac:dyDescent="0.25">
      <c r="A2525" s="96">
        <v>512</v>
      </c>
      <c r="B2525" s="12"/>
      <c r="C2525" s="161" t="s">
        <v>3481</v>
      </c>
      <c r="D2525" s="13" t="s">
        <v>1156</v>
      </c>
      <c r="E2525" s="155">
        <v>3</v>
      </c>
      <c r="F2525" s="36">
        <v>0</v>
      </c>
      <c r="G2525" s="15">
        <v>0</v>
      </c>
      <c r="H2525" s="15">
        <f t="shared" si="73"/>
        <v>0</v>
      </c>
    </row>
    <row r="2526" spans="1:8" s="8" customFormat="1" ht="15.75" customHeight="1" x14ac:dyDescent="0.25">
      <c r="A2526" s="96">
        <v>513</v>
      </c>
      <c r="B2526" s="12"/>
      <c r="C2526" s="161" t="s">
        <v>3019</v>
      </c>
      <c r="D2526" s="13" t="s">
        <v>1156</v>
      </c>
      <c r="E2526" s="155">
        <v>2</v>
      </c>
      <c r="F2526" s="36">
        <v>0</v>
      </c>
      <c r="G2526" s="15">
        <v>0</v>
      </c>
      <c r="H2526" s="15">
        <f t="shared" ref="H2526:H2589" si="74">F2526-G2526</f>
        <v>0</v>
      </c>
    </row>
    <row r="2527" spans="1:8" s="8" customFormat="1" ht="15.75" customHeight="1" x14ac:dyDescent="0.25">
      <c r="A2527" s="96">
        <v>514</v>
      </c>
      <c r="B2527" s="12"/>
      <c r="C2527" s="161" t="s">
        <v>3586</v>
      </c>
      <c r="D2527" s="13" t="s">
        <v>1156</v>
      </c>
      <c r="E2527" s="155">
        <v>2</v>
      </c>
      <c r="F2527" s="36">
        <v>0</v>
      </c>
      <c r="G2527" s="15">
        <v>0</v>
      </c>
      <c r="H2527" s="15">
        <f t="shared" si="74"/>
        <v>0</v>
      </c>
    </row>
    <row r="2528" spans="1:8" s="8" customFormat="1" ht="15.75" customHeight="1" x14ac:dyDescent="0.25">
      <c r="A2528" s="96">
        <v>515</v>
      </c>
      <c r="B2528" s="12"/>
      <c r="C2528" s="161" t="s">
        <v>3517</v>
      </c>
      <c r="D2528" s="13" t="s">
        <v>1156</v>
      </c>
      <c r="E2528" s="155">
        <v>1</v>
      </c>
      <c r="F2528" s="36">
        <v>0</v>
      </c>
      <c r="G2528" s="15">
        <v>0</v>
      </c>
      <c r="H2528" s="15">
        <f t="shared" si="74"/>
        <v>0</v>
      </c>
    </row>
    <row r="2529" spans="1:8" s="8" customFormat="1" ht="15.75" customHeight="1" x14ac:dyDescent="0.25">
      <c r="A2529" s="96">
        <v>516</v>
      </c>
      <c r="B2529" s="12"/>
      <c r="C2529" s="161" t="s">
        <v>3332</v>
      </c>
      <c r="D2529" s="13" t="s">
        <v>1156</v>
      </c>
      <c r="E2529" s="155">
        <v>2</v>
      </c>
      <c r="F2529" s="36">
        <v>250</v>
      </c>
      <c r="G2529" s="15">
        <v>0</v>
      </c>
      <c r="H2529" s="15">
        <f t="shared" si="74"/>
        <v>250</v>
      </c>
    </row>
    <row r="2530" spans="1:8" s="8" customFormat="1" ht="15.75" customHeight="1" x14ac:dyDescent="0.25">
      <c r="A2530" s="96">
        <v>517</v>
      </c>
      <c r="B2530" s="12"/>
      <c r="C2530" s="161" t="s">
        <v>3332</v>
      </c>
      <c r="D2530" s="13" t="s">
        <v>1156</v>
      </c>
      <c r="E2530" s="155">
        <v>1</v>
      </c>
      <c r="F2530" s="36">
        <v>90</v>
      </c>
      <c r="G2530" s="15">
        <v>0</v>
      </c>
      <c r="H2530" s="15">
        <f t="shared" si="74"/>
        <v>90</v>
      </c>
    </row>
    <row r="2531" spans="1:8" s="8" customFormat="1" ht="15.75" customHeight="1" x14ac:dyDescent="0.25">
      <c r="A2531" s="96">
        <v>518</v>
      </c>
      <c r="B2531" s="12"/>
      <c r="C2531" s="161" t="s">
        <v>3587</v>
      </c>
      <c r="D2531" s="13" t="s">
        <v>1156</v>
      </c>
      <c r="E2531" s="155">
        <v>2</v>
      </c>
      <c r="F2531" s="36">
        <v>0</v>
      </c>
      <c r="G2531" s="15">
        <v>0</v>
      </c>
      <c r="H2531" s="15">
        <f t="shared" si="74"/>
        <v>0</v>
      </c>
    </row>
    <row r="2532" spans="1:8" s="8" customFormat="1" ht="15.75" customHeight="1" x14ac:dyDescent="0.25">
      <c r="A2532" s="96">
        <v>519</v>
      </c>
      <c r="B2532" s="12"/>
      <c r="C2532" s="161" t="s">
        <v>3588</v>
      </c>
      <c r="D2532" s="13" t="s">
        <v>1156</v>
      </c>
      <c r="E2532" s="155">
        <v>1</v>
      </c>
      <c r="F2532" s="36">
        <v>500</v>
      </c>
      <c r="G2532" s="15">
        <v>0</v>
      </c>
      <c r="H2532" s="15">
        <f t="shared" si="74"/>
        <v>500</v>
      </c>
    </row>
    <row r="2533" spans="1:8" s="8" customFormat="1" ht="15.75" customHeight="1" x14ac:dyDescent="0.25">
      <c r="A2533" s="96">
        <v>520</v>
      </c>
      <c r="B2533" s="12"/>
      <c r="C2533" s="161" t="s">
        <v>2341</v>
      </c>
      <c r="D2533" s="13" t="s">
        <v>1156</v>
      </c>
      <c r="E2533" s="155">
        <v>1</v>
      </c>
      <c r="F2533" s="36">
        <v>0</v>
      </c>
      <c r="G2533" s="15">
        <v>0</v>
      </c>
      <c r="H2533" s="15">
        <f t="shared" si="74"/>
        <v>0</v>
      </c>
    </row>
    <row r="2534" spans="1:8" s="8" customFormat="1" ht="15.75" customHeight="1" x14ac:dyDescent="0.25">
      <c r="A2534" s="96">
        <v>521</v>
      </c>
      <c r="B2534" s="12"/>
      <c r="C2534" s="161" t="s">
        <v>2341</v>
      </c>
      <c r="D2534" s="13" t="s">
        <v>1156</v>
      </c>
      <c r="E2534" s="155">
        <v>1</v>
      </c>
      <c r="F2534" s="36">
        <v>0</v>
      </c>
      <c r="G2534" s="15">
        <v>0</v>
      </c>
      <c r="H2534" s="15">
        <f t="shared" si="74"/>
        <v>0</v>
      </c>
    </row>
    <row r="2535" spans="1:8" s="8" customFormat="1" ht="15.75" customHeight="1" x14ac:dyDescent="0.25">
      <c r="A2535" s="96">
        <v>522</v>
      </c>
      <c r="B2535" s="12"/>
      <c r="C2535" s="161" t="s">
        <v>3518</v>
      </c>
      <c r="D2535" s="13" t="s">
        <v>1156</v>
      </c>
      <c r="E2535" s="155">
        <v>6</v>
      </c>
      <c r="F2535" s="36">
        <v>0</v>
      </c>
      <c r="G2535" s="15">
        <v>0</v>
      </c>
      <c r="H2535" s="15">
        <f t="shared" si="74"/>
        <v>0</v>
      </c>
    </row>
    <row r="2536" spans="1:8" s="8" customFormat="1" ht="15.75" customHeight="1" x14ac:dyDescent="0.25">
      <c r="A2536" s="96">
        <v>523</v>
      </c>
      <c r="B2536" s="12"/>
      <c r="C2536" s="161" t="s">
        <v>3518</v>
      </c>
      <c r="D2536" s="13" t="s">
        <v>1156</v>
      </c>
      <c r="E2536" s="155">
        <v>7</v>
      </c>
      <c r="F2536" s="36">
        <v>0</v>
      </c>
      <c r="G2536" s="15">
        <v>0</v>
      </c>
      <c r="H2536" s="15">
        <f t="shared" si="74"/>
        <v>0</v>
      </c>
    </row>
    <row r="2537" spans="1:8" s="8" customFormat="1" ht="15.75" customHeight="1" x14ac:dyDescent="0.25">
      <c r="A2537" s="96">
        <v>524</v>
      </c>
      <c r="B2537" s="12"/>
      <c r="C2537" s="161" t="s">
        <v>2606</v>
      </c>
      <c r="D2537" s="13" t="s">
        <v>1156</v>
      </c>
      <c r="E2537" s="155">
        <v>5</v>
      </c>
      <c r="F2537" s="36">
        <v>0</v>
      </c>
      <c r="G2537" s="15">
        <v>0</v>
      </c>
      <c r="H2537" s="15">
        <f t="shared" si="74"/>
        <v>0</v>
      </c>
    </row>
    <row r="2538" spans="1:8" s="8" customFormat="1" ht="15.75" customHeight="1" x14ac:dyDescent="0.25">
      <c r="A2538" s="96">
        <v>525</v>
      </c>
      <c r="B2538" s="12"/>
      <c r="C2538" s="163" t="s">
        <v>3589</v>
      </c>
      <c r="D2538" s="13" t="s">
        <v>1156</v>
      </c>
      <c r="E2538" s="155">
        <v>15</v>
      </c>
      <c r="F2538" s="36">
        <v>0</v>
      </c>
      <c r="G2538" s="15">
        <v>0</v>
      </c>
      <c r="H2538" s="15">
        <f t="shared" si="74"/>
        <v>0</v>
      </c>
    </row>
    <row r="2539" spans="1:8" s="8" customFormat="1" ht="15.75" customHeight="1" x14ac:dyDescent="0.25">
      <c r="A2539" s="96">
        <v>526</v>
      </c>
      <c r="B2539" s="12"/>
      <c r="C2539" s="156" t="s">
        <v>3590</v>
      </c>
      <c r="D2539" s="13" t="s">
        <v>1156</v>
      </c>
      <c r="E2539" s="155">
        <v>1</v>
      </c>
      <c r="F2539" s="36">
        <v>0</v>
      </c>
      <c r="G2539" s="15">
        <v>0</v>
      </c>
      <c r="H2539" s="15">
        <f t="shared" si="74"/>
        <v>0</v>
      </c>
    </row>
    <row r="2540" spans="1:8" s="8" customFormat="1" ht="15.75" customHeight="1" x14ac:dyDescent="0.25">
      <c r="A2540" s="96">
        <v>527</v>
      </c>
      <c r="B2540" s="12"/>
      <c r="C2540" s="156" t="s">
        <v>3591</v>
      </c>
      <c r="D2540" s="13" t="s">
        <v>1156</v>
      </c>
      <c r="E2540" s="155">
        <v>4</v>
      </c>
      <c r="F2540" s="36">
        <v>140</v>
      </c>
      <c r="G2540" s="15">
        <v>0</v>
      </c>
      <c r="H2540" s="15">
        <f t="shared" si="74"/>
        <v>140</v>
      </c>
    </row>
    <row r="2541" spans="1:8" s="8" customFormat="1" ht="15.75" customHeight="1" x14ac:dyDescent="0.25">
      <c r="A2541" s="96">
        <v>528</v>
      </c>
      <c r="B2541" s="12"/>
      <c r="C2541" s="163" t="s">
        <v>3519</v>
      </c>
      <c r="D2541" s="13" t="s">
        <v>1156</v>
      </c>
      <c r="E2541" s="155">
        <v>1</v>
      </c>
      <c r="F2541" s="36">
        <v>1125</v>
      </c>
      <c r="G2541" s="15">
        <v>0</v>
      </c>
      <c r="H2541" s="15">
        <f t="shared" si="74"/>
        <v>1125</v>
      </c>
    </row>
    <row r="2542" spans="1:8" s="8" customFormat="1" ht="15.75" customHeight="1" x14ac:dyDescent="0.25">
      <c r="A2542" s="96">
        <v>529</v>
      </c>
      <c r="B2542" s="12"/>
      <c r="C2542" s="156" t="s">
        <v>3136</v>
      </c>
      <c r="D2542" s="13" t="s">
        <v>1156</v>
      </c>
      <c r="E2542" s="155">
        <v>2</v>
      </c>
      <c r="F2542" s="36">
        <v>360</v>
      </c>
      <c r="G2542" s="15">
        <v>0</v>
      </c>
      <c r="H2542" s="15">
        <f t="shared" si="74"/>
        <v>360</v>
      </c>
    </row>
    <row r="2543" spans="1:8" s="8" customFormat="1" ht="15.75" customHeight="1" x14ac:dyDescent="0.25">
      <c r="A2543" s="96">
        <v>530</v>
      </c>
      <c r="B2543" s="12"/>
      <c r="C2543" s="156" t="s">
        <v>1155</v>
      </c>
      <c r="D2543" s="13" t="s">
        <v>1156</v>
      </c>
      <c r="E2543" s="155">
        <v>2</v>
      </c>
      <c r="F2543" s="36">
        <v>390</v>
      </c>
      <c r="G2543" s="15">
        <v>0</v>
      </c>
      <c r="H2543" s="15">
        <f t="shared" si="74"/>
        <v>390</v>
      </c>
    </row>
    <row r="2544" spans="1:8" s="8" customFormat="1" ht="15.75" customHeight="1" x14ac:dyDescent="0.25">
      <c r="A2544" s="96">
        <v>531</v>
      </c>
      <c r="B2544" s="12"/>
      <c r="C2544" s="156" t="s">
        <v>3520</v>
      </c>
      <c r="D2544" s="13" t="s">
        <v>1156</v>
      </c>
      <c r="E2544" s="155">
        <v>2</v>
      </c>
      <c r="F2544" s="36">
        <v>0</v>
      </c>
      <c r="G2544" s="15">
        <v>0</v>
      </c>
      <c r="H2544" s="15">
        <f t="shared" si="74"/>
        <v>0</v>
      </c>
    </row>
    <row r="2545" spans="1:8" s="8" customFormat="1" ht="15.75" customHeight="1" x14ac:dyDescent="0.25">
      <c r="A2545" s="96">
        <v>532</v>
      </c>
      <c r="B2545" s="12"/>
      <c r="C2545" s="156" t="s">
        <v>3521</v>
      </c>
      <c r="D2545" s="13" t="s">
        <v>1156</v>
      </c>
      <c r="E2545" s="155">
        <v>1</v>
      </c>
      <c r="F2545" s="36">
        <v>235</v>
      </c>
      <c r="G2545" s="15">
        <v>0</v>
      </c>
      <c r="H2545" s="15">
        <f t="shared" si="74"/>
        <v>235</v>
      </c>
    </row>
    <row r="2546" spans="1:8" s="8" customFormat="1" ht="15.75" customHeight="1" x14ac:dyDescent="0.25">
      <c r="A2546" s="96">
        <v>533</v>
      </c>
      <c r="B2546" s="12"/>
      <c r="C2546" s="156" t="s">
        <v>3522</v>
      </c>
      <c r="D2546" s="13" t="s">
        <v>1156</v>
      </c>
      <c r="E2546" s="155">
        <v>1</v>
      </c>
      <c r="F2546" s="36">
        <v>185</v>
      </c>
      <c r="G2546" s="15">
        <v>0</v>
      </c>
      <c r="H2546" s="15">
        <f t="shared" si="74"/>
        <v>185</v>
      </c>
    </row>
    <row r="2547" spans="1:8" s="8" customFormat="1" ht="15.75" customHeight="1" x14ac:dyDescent="0.25">
      <c r="A2547" s="96">
        <v>534</v>
      </c>
      <c r="B2547" s="12"/>
      <c r="C2547" s="163" t="s">
        <v>3565</v>
      </c>
      <c r="D2547" s="13" t="s">
        <v>1156</v>
      </c>
      <c r="E2547" s="155">
        <v>5</v>
      </c>
      <c r="F2547" s="36">
        <v>0</v>
      </c>
      <c r="G2547" s="15">
        <v>0</v>
      </c>
      <c r="H2547" s="15">
        <f t="shared" si="74"/>
        <v>0</v>
      </c>
    </row>
    <row r="2548" spans="1:8" s="8" customFormat="1" ht="15.75" customHeight="1" x14ac:dyDescent="0.25">
      <c r="A2548" s="96">
        <v>535</v>
      </c>
      <c r="B2548" s="12"/>
      <c r="C2548" s="156" t="s">
        <v>3592</v>
      </c>
      <c r="D2548" s="13" t="s">
        <v>1156</v>
      </c>
      <c r="E2548" s="155">
        <v>5</v>
      </c>
      <c r="F2548" s="36">
        <v>0</v>
      </c>
      <c r="G2548" s="15">
        <v>0</v>
      </c>
      <c r="H2548" s="15">
        <f t="shared" si="74"/>
        <v>0</v>
      </c>
    </row>
    <row r="2549" spans="1:8" s="8" customFormat="1" ht="15.75" customHeight="1" x14ac:dyDescent="0.25">
      <c r="A2549" s="96">
        <v>536</v>
      </c>
      <c r="B2549" s="12"/>
      <c r="C2549" s="156" t="s">
        <v>3523</v>
      </c>
      <c r="D2549" s="13" t="s">
        <v>1156</v>
      </c>
      <c r="E2549" s="155">
        <v>8</v>
      </c>
      <c r="F2549" s="36">
        <v>0</v>
      </c>
      <c r="G2549" s="15">
        <v>0</v>
      </c>
      <c r="H2549" s="15">
        <f t="shared" si="74"/>
        <v>0</v>
      </c>
    </row>
    <row r="2550" spans="1:8" s="8" customFormat="1" ht="15.75" customHeight="1" x14ac:dyDescent="0.25">
      <c r="A2550" s="96">
        <v>537</v>
      </c>
      <c r="B2550" s="12"/>
      <c r="C2550" s="156" t="s">
        <v>3593</v>
      </c>
      <c r="D2550" s="13" t="s">
        <v>1156</v>
      </c>
      <c r="E2550" s="155">
        <v>1</v>
      </c>
      <c r="F2550" s="36">
        <v>0</v>
      </c>
      <c r="G2550" s="15">
        <v>0</v>
      </c>
      <c r="H2550" s="15">
        <f t="shared" si="74"/>
        <v>0</v>
      </c>
    </row>
    <row r="2551" spans="1:8" s="8" customFormat="1" ht="15.75" customHeight="1" x14ac:dyDescent="0.25">
      <c r="A2551" s="96">
        <v>538</v>
      </c>
      <c r="B2551" s="12"/>
      <c r="C2551" s="156" t="s">
        <v>2297</v>
      </c>
      <c r="D2551" s="13" t="s">
        <v>1156</v>
      </c>
      <c r="E2551" s="155">
        <v>1</v>
      </c>
      <c r="F2551" s="36">
        <v>30</v>
      </c>
      <c r="G2551" s="15">
        <v>0</v>
      </c>
      <c r="H2551" s="15">
        <f t="shared" si="74"/>
        <v>30</v>
      </c>
    </row>
    <row r="2552" spans="1:8" s="8" customFormat="1" ht="15.75" customHeight="1" x14ac:dyDescent="0.25">
      <c r="A2552" s="96">
        <v>539</v>
      </c>
      <c r="B2552" s="12"/>
      <c r="C2552" s="156" t="s">
        <v>3524</v>
      </c>
      <c r="D2552" s="13" t="s">
        <v>1156</v>
      </c>
      <c r="E2552" s="155">
        <v>1</v>
      </c>
      <c r="F2552" s="36">
        <v>0</v>
      </c>
      <c r="G2552" s="15">
        <v>0</v>
      </c>
      <c r="H2552" s="15">
        <f t="shared" si="74"/>
        <v>0</v>
      </c>
    </row>
    <row r="2553" spans="1:8" s="8" customFormat="1" ht="15.75" customHeight="1" x14ac:dyDescent="0.25">
      <c r="A2553" s="96">
        <v>540</v>
      </c>
      <c r="B2553" s="12"/>
      <c r="C2553" s="156" t="s">
        <v>3570</v>
      </c>
      <c r="D2553" s="13" t="s">
        <v>1156</v>
      </c>
      <c r="E2553" s="155">
        <v>2</v>
      </c>
      <c r="F2553" s="36">
        <v>0</v>
      </c>
      <c r="G2553" s="15">
        <v>0</v>
      </c>
      <c r="H2553" s="15">
        <f t="shared" si="74"/>
        <v>0</v>
      </c>
    </row>
    <row r="2554" spans="1:8" s="8" customFormat="1" ht="15.75" customHeight="1" x14ac:dyDescent="0.25">
      <c r="A2554" s="96">
        <v>541</v>
      </c>
      <c r="B2554" s="12"/>
      <c r="C2554" s="156" t="s">
        <v>3121</v>
      </c>
      <c r="D2554" s="13" t="s">
        <v>1156</v>
      </c>
      <c r="E2554" s="155">
        <v>4</v>
      </c>
      <c r="F2554" s="36">
        <v>280</v>
      </c>
      <c r="G2554" s="15">
        <v>0</v>
      </c>
      <c r="H2554" s="15">
        <f t="shared" si="74"/>
        <v>280</v>
      </c>
    </row>
    <row r="2555" spans="1:8" s="8" customFormat="1" ht="15.75" customHeight="1" x14ac:dyDescent="0.25">
      <c r="A2555" s="96">
        <v>542</v>
      </c>
      <c r="B2555" s="12"/>
      <c r="C2555" s="156" t="s">
        <v>3525</v>
      </c>
      <c r="D2555" s="13" t="s">
        <v>1156</v>
      </c>
      <c r="E2555" s="155">
        <v>4</v>
      </c>
      <c r="F2555" s="36">
        <v>799.2</v>
      </c>
      <c r="G2555" s="15">
        <v>0</v>
      </c>
      <c r="H2555" s="15">
        <f t="shared" si="74"/>
        <v>799.2</v>
      </c>
    </row>
    <row r="2556" spans="1:8" s="8" customFormat="1" ht="15.75" customHeight="1" x14ac:dyDescent="0.25">
      <c r="A2556" s="96">
        <v>543</v>
      </c>
      <c r="B2556" s="12"/>
      <c r="C2556" s="156" t="s">
        <v>3406</v>
      </c>
      <c r="D2556" s="13" t="s">
        <v>1156</v>
      </c>
      <c r="E2556" s="155">
        <v>1</v>
      </c>
      <c r="F2556" s="36">
        <v>22</v>
      </c>
      <c r="G2556" s="15">
        <v>0</v>
      </c>
      <c r="H2556" s="15">
        <f t="shared" si="74"/>
        <v>22</v>
      </c>
    </row>
    <row r="2557" spans="1:8" s="8" customFormat="1" ht="15.75" customHeight="1" x14ac:dyDescent="0.25">
      <c r="A2557" s="96">
        <v>544</v>
      </c>
      <c r="B2557" s="12"/>
      <c r="C2557" s="156" t="s">
        <v>3594</v>
      </c>
      <c r="D2557" s="13" t="s">
        <v>1156</v>
      </c>
      <c r="E2557" s="155">
        <v>1</v>
      </c>
      <c r="F2557" s="36">
        <v>432</v>
      </c>
      <c r="G2557" s="15">
        <v>0</v>
      </c>
      <c r="H2557" s="15">
        <f t="shared" si="74"/>
        <v>432</v>
      </c>
    </row>
    <row r="2558" spans="1:8" s="8" customFormat="1" ht="15.75" customHeight="1" x14ac:dyDescent="0.25">
      <c r="A2558" s="96">
        <v>545</v>
      </c>
      <c r="B2558" s="12"/>
      <c r="C2558" s="156" t="s">
        <v>3595</v>
      </c>
      <c r="D2558" s="13" t="s">
        <v>1156</v>
      </c>
      <c r="E2558" s="155">
        <v>1</v>
      </c>
      <c r="F2558" s="36">
        <v>284.5</v>
      </c>
      <c r="G2558" s="15">
        <v>0</v>
      </c>
      <c r="H2558" s="15">
        <f t="shared" si="74"/>
        <v>284.5</v>
      </c>
    </row>
    <row r="2559" spans="1:8" s="8" customFormat="1" ht="15.75" customHeight="1" x14ac:dyDescent="0.25">
      <c r="A2559" s="96">
        <v>546</v>
      </c>
      <c r="B2559" s="12"/>
      <c r="C2559" s="156" t="s">
        <v>3596</v>
      </c>
      <c r="D2559" s="13" t="s">
        <v>1156</v>
      </c>
      <c r="E2559" s="155">
        <v>1</v>
      </c>
      <c r="F2559" s="36">
        <v>0</v>
      </c>
      <c r="G2559" s="15">
        <v>0</v>
      </c>
      <c r="H2559" s="15">
        <f t="shared" si="74"/>
        <v>0</v>
      </c>
    </row>
    <row r="2560" spans="1:8" s="8" customFormat="1" ht="15.75" customHeight="1" x14ac:dyDescent="0.25">
      <c r="A2560" s="96">
        <v>547</v>
      </c>
      <c r="B2560" s="12"/>
      <c r="C2560" s="163" t="s">
        <v>3597</v>
      </c>
      <c r="D2560" s="13" t="s">
        <v>1156</v>
      </c>
      <c r="E2560" s="155">
        <v>1</v>
      </c>
      <c r="F2560" s="36">
        <v>437</v>
      </c>
      <c r="G2560" s="15">
        <v>0</v>
      </c>
      <c r="H2560" s="15">
        <f t="shared" si="74"/>
        <v>437</v>
      </c>
    </row>
    <row r="2561" spans="1:8" s="8" customFormat="1" ht="15.75" customHeight="1" x14ac:dyDescent="0.25">
      <c r="A2561" s="96">
        <v>548</v>
      </c>
      <c r="B2561" s="12"/>
      <c r="C2561" s="163" t="s">
        <v>3501</v>
      </c>
      <c r="D2561" s="13" t="s">
        <v>1156</v>
      </c>
      <c r="E2561" s="155">
        <v>2</v>
      </c>
      <c r="F2561" s="36">
        <v>1800</v>
      </c>
      <c r="G2561" s="15">
        <v>0</v>
      </c>
      <c r="H2561" s="15">
        <f t="shared" si="74"/>
        <v>1800</v>
      </c>
    </row>
    <row r="2562" spans="1:8" s="8" customFormat="1" ht="15.75" customHeight="1" x14ac:dyDescent="0.25">
      <c r="A2562" s="96">
        <v>549</v>
      </c>
      <c r="B2562" s="12"/>
      <c r="C2562" s="163" t="s">
        <v>3502</v>
      </c>
      <c r="D2562" s="13" t="s">
        <v>1156</v>
      </c>
      <c r="E2562" s="155">
        <v>1</v>
      </c>
      <c r="F2562" s="36">
        <v>180</v>
      </c>
      <c r="G2562" s="15">
        <v>0</v>
      </c>
      <c r="H2562" s="15">
        <f t="shared" si="74"/>
        <v>180</v>
      </c>
    </row>
    <row r="2563" spans="1:8" s="8" customFormat="1" ht="15.75" customHeight="1" x14ac:dyDescent="0.25">
      <c r="A2563" s="96">
        <v>550</v>
      </c>
      <c r="B2563" s="12"/>
      <c r="C2563" s="163" t="s">
        <v>3598</v>
      </c>
      <c r="D2563" s="13" t="s">
        <v>1156</v>
      </c>
      <c r="E2563" s="155">
        <v>2</v>
      </c>
      <c r="F2563" s="36">
        <v>360</v>
      </c>
      <c r="G2563" s="15">
        <v>0</v>
      </c>
      <c r="H2563" s="15">
        <f t="shared" si="74"/>
        <v>360</v>
      </c>
    </row>
    <row r="2564" spans="1:8" s="8" customFormat="1" ht="15.75" customHeight="1" x14ac:dyDescent="0.25">
      <c r="A2564" s="96">
        <v>551</v>
      </c>
      <c r="B2564" s="12"/>
      <c r="C2564" s="163" t="s">
        <v>3526</v>
      </c>
      <c r="D2564" s="13" t="s">
        <v>1156</v>
      </c>
      <c r="E2564" s="155">
        <v>1</v>
      </c>
      <c r="F2564" s="36">
        <v>0</v>
      </c>
      <c r="G2564" s="15">
        <v>0</v>
      </c>
      <c r="H2564" s="15">
        <f t="shared" si="74"/>
        <v>0</v>
      </c>
    </row>
    <row r="2565" spans="1:8" s="8" customFormat="1" ht="15.75" customHeight="1" x14ac:dyDescent="0.25">
      <c r="A2565" s="96">
        <v>552</v>
      </c>
      <c r="B2565" s="12"/>
      <c r="C2565" s="163" t="s">
        <v>3599</v>
      </c>
      <c r="D2565" s="13" t="s">
        <v>1156</v>
      </c>
      <c r="E2565" s="155">
        <v>15</v>
      </c>
      <c r="F2565" s="36">
        <v>180</v>
      </c>
      <c r="G2565" s="15">
        <v>0</v>
      </c>
      <c r="H2565" s="15">
        <f t="shared" si="74"/>
        <v>180</v>
      </c>
    </row>
    <row r="2566" spans="1:8" s="8" customFormat="1" ht="15.75" customHeight="1" x14ac:dyDescent="0.25">
      <c r="A2566" s="96">
        <v>553</v>
      </c>
      <c r="B2566" s="12"/>
      <c r="C2566" s="163" t="s">
        <v>3527</v>
      </c>
      <c r="D2566" s="13" t="s">
        <v>1156</v>
      </c>
      <c r="E2566" s="155">
        <v>8</v>
      </c>
      <c r="F2566" s="36">
        <v>0</v>
      </c>
      <c r="G2566" s="15">
        <v>0</v>
      </c>
      <c r="H2566" s="15">
        <f t="shared" si="74"/>
        <v>0</v>
      </c>
    </row>
    <row r="2567" spans="1:8" s="8" customFormat="1" ht="15.75" customHeight="1" x14ac:dyDescent="0.25">
      <c r="A2567" s="96">
        <v>554</v>
      </c>
      <c r="B2567" s="12"/>
      <c r="C2567" s="163" t="s">
        <v>3528</v>
      </c>
      <c r="D2567" s="13" t="s">
        <v>1156</v>
      </c>
      <c r="E2567" s="155">
        <v>5</v>
      </c>
      <c r="F2567" s="36">
        <v>0</v>
      </c>
      <c r="G2567" s="15">
        <v>0</v>
      </c>
      <c r="H2567" s="15">
        <f t="shared" si="74"/>
        <v>0</v>
      </c>
    </row>
    <row r="2568" spans="1:8" s="8" customFormat="1" ht="15.75" customHeight="1" x14ac:dyDescent="0.25">
      <c r="A2568" s="96">
        <v>555</v>
      </c>
      <c r="B2568" s="12"/>
      <c r="C2568" s="163" t="s">
        <v>3566</v>
      </c>
      <c r="D2568" s="13" t="s">
        <v>1156</v>
      </c>
      <c r="E2568" s="155">
        <v>4</v>
      </c>
      <c r="F2568" s="36">
        <v>0</v>
      </c>
      <c r="G2568" s="15">
        <v>0</v>
      </c>
      <c r="H2568" s="15">
        <f t="shared" si="74"/>
        <v>0</v>
      </c>
    </row>
    <row r="2569" spans="1:8" s="8" customFormat="1" ht="15.75" customHeight="1" x14ac:dyDescent="0.25">
      <c r="A2569" s="96">
        <v>556</v>
      </c>
      <c r="B2569" s="12"/>
      <c r="C2569" s="163" t="s">
        <v>3529</v>
      </c>
      <c r="D2569" s="13" t="s">
        <v>1156</v>
      </c>
      <c r="E2569" s="155">
        <v>2</v>
      </c>
      <c r="F2569" s="36">
        <v>580</v>
      </c>
      <c r="G2569" s="15">
        <v>0</v>
      </c>
      <c r="H2569" s="15">
        <f t="shared" si="74"/>
        <v>580</v>
      </c>
    </row>
    <row r="2570" spans="1:8" s="8" customFormat="1" ht="15.75" customHeight="1" x14ac:dyDescent="0.25">
      <c r="A2570" s="96">
        <v>557</v>
      </c>
      <c r="B2570" s="12"/>
      <c r="C2570" s="163" t="s">
        <v>3529</v>
      </c>
      <c r="D2570" s="13" t="s">
        <v>1156</v>
      </c>
      <c r="E2570" s="155">
        <v>1</v>
      </c>
      <c r="F2570" s="36">
        <v>135</v>
      </c>
      <c r="G2570" s="15">
        <v>0</v>
      </c>
      <c r="H2570" s="15">
        <f t="shared" si="74"/>
        <v>135</v>
      </c>
    </row>
    <row r="2571" spans="1:8" s="8" customFormat="1" ht="15.75" customHeight="1" x14ac:dyDescent="0.25">
      <c r="A2571" s="96">
        <v>558</v>
      </c>
      <c r="B2571" s="12"/>
      <c r="C2571" s="163" t="s">
        <v>3530</v>
      </c>
      <c r="D2571" s="11" t="s">
        <v>1156</v>
      </c>
      <c r="E2571" s="155">
        <v>1</v>
      </c>
      <c r="F2571" s="36">
        <v>419.5</v>
      </c>
      <c r="G2571" s="15">
        <v>0</v>
      </c>
      <c r="H2571" s="15">
        <f t="shared" si="74"/>
        <v>419.5</v>
      </c>
    </row>
    <row r="2572" spans="1:8" s="8" customFormat="1" ht="15.75" customHeight="1" x14ac:dyDescent="0.25">
      <c r="A2572" s="96">
        <v>559</v>
      </c>
      <c r="B2572" s="12"/>
      <c r="C2572" s="163" t="s">
        <v>3531</v>
      </c>
      <c r="D2572" s="11" t="s">
        <v>1156</v>
      </c>
      <c r="E2572" s="155">
        <v>1</v>
      </c>
      <c r="F2572" s="36">
        <v>145</v>
      </c>
      <c r="G2572" s="15">
        <v>0</v>
      </c>
      <c r="H2572" s="15">
        <f t="shared" si="74"/>
        <v>145</v>
      </c>
    </row>
    <row r="2573" spans="1:8" s="8" customFormat="1" ht="15.75" customHeight="1" x14ac:dyDescent="0.25">
      <c r="A2573" s="96">
        <v>560</v>
      </c>
      <c r="B2573" s="12"/>
      <c r="C2573" s="163" t="s">
        <v>3532</v>
      </c>
      <c r="D2573" s="11" t="s">
        <v>1156</v>
      </c>
      <c r="E2573" s="155">
        <v>1</v>
      </c>
      <c r="F2573" s="36">
        <v>493.92</v>
      </c>
      <c r="G2573" s="15">
        <v>0</v>
      </c>
      <c r="H2573" s="15">
        <f t="shared" si="74"/>
        <v>493.92</v>
      </c>
    </row>
    <row r="2574" spans="1:8" s="8" customFormat="1" ht="15.75" customHeight="1" x14ac:dyDescent="0.25">
      <c r="A2574" s="96">
        <v>561</v>
      </c>
      <c r="B2574" s="12"/>
      <c r="C2574" s="163" t="s">
        <v>3533</v>
      </c>
      <c r="D2574" s="11" t="s">
        <v>1156</v>
      </c>
      <c r="E2574" s="155">
        <v>1</v>
      </c>
      <c r="F2574" s="36">
        <v>99.96</v>
      </c>
      <c r="G2574" s="15">
        <v>0</v>
      </c>
      <c r="H2574" s="15">
        <f t="shared" si="74"/>
        <v>99.96</v>
      </c>
    </row>
    <row r="2575" spans="1:8" s="8" customFormat="1" ht="15.75" customHeight="1" x14ac:dyDescent="0.25">
      <c r="A2575" s="96">
        <v>562</v>
      </c>
      <c r="B2575" s="12"/>
      <c r="C2575" s="156" t="s">
        <v>3600</v>
      </c>
      <c r="D2575" s="11" t="s">
        <v>1156</v>
      </c>
      <c r="E2575" s="155">
        <v>5</v>
      </c>
      <c r="F2575" s="36">
        <v>415</v>
      </c>
      <c r="G2575" s="15">
        <v>0</v>
      </c>
      <c r="H2575" s="15">
        <f t="shared" si="74"/>
        <v>415</v>
      </c>
    </row>
    <row r="2576" spans="1:8" s="8" customFormat="1" ht="15.75" customHeight="1" x14ac:dyDescent="0.25">
      <c r="A2576" s="96">
        <v>563</v>
      </c>
      <c r="B2576" s="12"/>
      <c r="C2576" s="163" t="s">
        <v>3601</v>
      </c>
      <c r="D2576" s="11" t="s">
        <v>1156</v>
      </c>
      <c r="E2576" s="155">
        <v>3</v>
      </c>
      <c r="F2576" s="36">
        <v>0</v>
      </c>
      <c r="G2576" s="15">
        <v>0</v>
      </c>
      <c r="H2576" s="15">
        <f t="shared" si="74"/>
        <v>0</v>
      </c>
    </row>
    <row r="2577" spans="1:8" s="8" customFormat="1" ht="15.75" customHeight="1" x14ac:dyDescent="0.25">
      <c r="A2577" s="96">
        <v>564</v>
      </c>
      <c r="B2577" s="12"/>
      <c r="C2577" s="163" t="s">
        <v>3602</v>
      </c>
      <c r="D2577" s="13" t="s">
        <v>1156</v>
      </c>
      <c r="E2577" s="155">
        <v>30</v>
      </c>
      <c r="F2577" s="36">
        <v>0</v>
      </c>
      <c r="G2577" s="15">
        <v>0</v>
      </c>
      <c r="H2577" s="15">
        <f t="shared" si="74"/>
        <v>0</v>
      </c>
    </row>
    <row r="2578" spans="1:8" s="8" customFormat="1" ht="15.75" customHeight="1" x14ac:dyDescent="0.25">
      <c r="A2578" s="96">
        <v>565</v>
      </c>
      <c r="B2578" s="12"/>
      <c r="C2578" s="163" t="s">
        <v>3603</v>
      </c>
      <c r="D2578" s="13" t="s">
        <v>1156</v>
      </c>
      <c r="E2578" s="155">
        <v>20</v>
      </c>
      <c r="F2578" s="36">
        <v>0</v>
      </c>
      <c r="G2578" s="15">
        <v>0</v>
      </c>
      <c r="H2578" s="15">
        <f t="shared" si="74"/>
        <v>0</v>
      </c>
    </row>
    <row r="2579" spans="1:8" s="8" customFormat="1" ht="15.75" customHeight="1" x14ac:dyDescent="0.25">
      <c r="A2579" s="96">
        <v>566</v>
      </c>
      <c r="B2579" s="12"/>
      <c r="C2579" s="163" t="s">
        <v>3604</v>
      </c>
      <c r="D2579" s="13" t="s">
        <v>1156</v>
      </c>
      <c r="E2579" s="155">
        <v>5</v>
      </c>
      <c r="F2579" s="36">
        <v>0</v>
      </c>
      <c r="G2579" s="15">
        <v>0</v>
      </c>
      <c r="H2579" s="15">
        <f t="shared" si="74"/>
        <v>0</v>
      </c>
    </row>
    <row r="2580" spans="1:8" s="8" customFormat="1" ht="15.75" customHeight="1" x14ac:dyDescent="0.25">
      <c r="A2580" s="96">
        <v>567</v>
      </c>
      <c r="B2580" s="12"/>
      <c r="C2580" s="163" t="s">
        <v>3404</v>
      </c>
      <c r="D2580" s="13" t="s">
        <v>1156</v>
      </c>
      <c r="E2580" s="155">
        <v>2</v>
      </c>
      <c r="F2580" s="36">
        <v>60</v>
      </c>
      <c r="G2580" s="15">
        <v>0</v>
      </c>
      <c r="H2580" s="15">
        <f t="shared" si="74"/>
        <v>60</v>
      </c>
    </row>
    <row r="2581" spans="1:8" s="8" customFormat="1" ht="15.75" customHeight="1" x14ac:dyDescent="0.25">
      <c r="A2581" s="96">
        <v>568</v>
      </c>
      <c r="B2581" s="12"/>
      <c r="C2581" s="163" t="s">
        <v>3534</v>
      </c>
      <c r="D2581" s="13" t="s">
        <v>1156</v>
      </c>
      <c r="E2581" s="155">
        <v>1</v>
      </c>
      <c r="F2581" s="36">
        <v>125</v>
      </c>
      <c r="G2581" s="15">
        <v>0</v>
      </c>
      <c r="H2581" s="15">
        <f t="shared" si="74"/>
        <v>125</v>
      </c>
    </row>
    <row r="2582" spans="1:8" s="8" customFormat="1" ht="15.75" customHeight="1" x14ac:dyDescent="0.25">
      <c r="A2582" s="96">
        <v>569</v>
      </c>
      <c r="B2582" s="12"/>
      <c r="C2582" s="163" t="s">
        <v>3535</v>
      </c>
      <c r="D2582" s="13" t="s">
        <v>1156</v>
      </c>
      <c r="E2582" s="155">
        <v>6</v>
      </c>
      <c r="F2582" s="36">
        <v>1092</v>
      </c>
      <c r="G2582" s="15">
        <v>0</v>
      </c>
      <c r="H2582" s="15">
        <f t="shared" si="74"/>
        <v>1092</v>
      </c>
    </row>
    <row r="2583" spans="1:8" s="8" customFormat="1" ht="15.75" customHeight="1" x14ac:dyDescent="0.25">
      <c r="A2583" s="96">
        <v>570</v>
      </c>
      <c r="B2583" s="12"/>
      <c r="C2583" s="163" t="s">
        <v>3536</v>
      </c>
      <c r="D2583" s="13" t="s">
        <v>1156</v>
      </c>
      <c r="E2583" s="155">
        <v>2</v>
      </c>
      <c r="F2583" s="36">
        <v>8600</v>
      </c>
      <c r="G2583" s="15">
        <v>0</v>
      </c>
      <c r="H2583" s="15">
        <f t="shared" si="74"/>
        <v>8600</v>
      </c>
    </row>
    <row r="2584" spans="1:8" s="8" customFormat="1" ht="15.75" customHeight="1" x14ac:dyDescent="0.25">
      <c r="A2584" s="96">
        <v>571</v>
      </c>
      <c r="B2584" s="12"/>
      <c r="C2584" s="156" t="s">
        <v>2167</v>
      </c>
      <c r="D2584" s="13" t="s">
        <v>1156</v>
      </c>
      <c r="E2584" s="155">
        <v>1</v>
      </c>
      <c r="F2584" s="36">
        <v>280</v>
      </c>
      <c r="G2584" s="15">
        <v>0</v>
      </c>
      <c r="H2584" s="15">
        <f t="shared" si="74"/>
        <v>280</v>
      </c>
    </row>
    <row r="2585" spans="1:8" s="8" customFormat="1" ht="15.75" customHeight="1" x14ac:dyDescent="0.25">
      <c r="A2585" s="96">
        <v>572</v>
      </c>
      <c r="B2585" s="12"/>
      <c r="C2585" s="163" t="s">
        <v>3537</v>
      </c>
      <c r="D2585" s="11" t="s">
        <v>1156</v>
      </c>
      <c r="E2585" s="155">
        <v>1</v>
      </c>
      <c r="F2585" s="36">
        <v>61.2</v>
      </c>
      <c r="G2585" s="15">
        <v>0</v>
      </c>
      <c r="H2585" s="15">
        <f t="shared" si="74"/>
        <v>61.2</v>
      </c>
    </row>
    <row r="2586" spans="1:8" s="8" customFormat="1" ht="15.75" customHeight="1" x14ac:dyDescent="0.25">
      <c r="A2586" s="96">
        <v>573</v>
      </c>
      <c r="B2586" s="12"/>
      <c r="C2586" s="163" t="s">
        <v>3605</v>
      </c>
      <c r="D2586" s="11" t="s">
        <v>1156</v>
      </c>
      <c r="E2586" s="155">
        <v>2</v>
      </c>
      <c r="F2586" s="36">
        <v>0</v>
      </c>
      <c r="G2586" s="15">
        <v>0</v>
      </c>
      <c r="H2586" s="15">
        <f t="shared" si="74"/>
        <v>0</v>
      </c>
    </row>
    <row r="2587" spans="1:8" s="8" customFormat="1" ht="15.75" customHeight="1" x14ac:dyDescent="0.25">
      <c r="A2587" s="96">
        <v>574</v>
      </c>
      <c r="B2587" s="12"/>
      <c r="C2587" s="163" t="s">
        <v>3606</v>
      </c>
      <c r="D2587" s="11" t="s">
        <v>1156</v>
      </c>
      <c r="E2587" s="155">
        <v>1</v>
      </c>
      <c r="F2587" s="36">
        <v>610</v>
      </c>
      <c r="G2587" s="15">
        <v>0</v>
      </c>
      <c r="H2587" s="15">
        <f t="shared" si="74"/>
        <v>610</v>
      </c>
    </row>
    <row r="2588" spans="1:8" s="8" customFormat="1" ht="15.75" customHeight="1" x14ac:dyDescent="0.25">
      <c r="A2588" s="96">
        <v>575</v>
      </c>
      <c r="B2588" s="12"/>
      <c r="C2588" s="156" t="s">
        <v>3538</v>
      </c>
      <c r="D2588" s="11" t="s">
        <v>1156</v>
      </c>
      <c r="E2588" s="155">
        <v>1</v>
      </c>
      <c r="F2588" s="36">
        <v>750</v>
      </c>
      <c r="G2588" s="15">
        <v>0</v>
      </c>
      <c r="H2588" s="15">
        <f t="shared" si="74"/>
        <v>750</v>
      </c>
    </row>
    <row r="2589" spans="1:8" s="8" customFormat="1" ht="15.75" customHeight="1" x14ac:dyDescent="0.25">
      <c r="A2589" s="96">
        <v>576</v>
      </c>
      <c r="B2589" s="12"/>
      <c r="C2589" s="156" t="s">
        <v>3539</v>
      </c>
      <c r="D2589" s="11" t="s">
        <v>1156</v>
      </c>
      <c r="E2589" s="155">
        <v>10</v>
      </c>
      <c r="F2589" s="36">
        <v>3000</v>
      </c>
      <c r="G2589" s="15">
        <v>0</v>
      </c>
      <c r="H2589" s="15">
        <f t="shared" si="74"/>
        <v>3000</v>
      </c>
    </row>
    <row r="2590" spans="1:8" s="8" customFormat="1" ht="15.75" customHeight="1" x14ac:dyDescent="0.25">
      <c r="A2590" s="96">
        <v>577</v>
      </c>
      <c r="B2590" s="12"/>
      <c r="C2590" s="126" t="s">
        <v>3540</v>
      </c>
      <c r="D2590" s="11" t="s">
        <v>1156</v>
      </c>
      <c r="E2590" s="155">
        <v>20</v>
      </c>
      <c r="F2590" s="36">
        <v>7</v>
      </c>
      <c r="G2590" s="15">
        <v>0</v>
      </c>
      <c r="H2590" s="15">
        <f t="shared" ref="H2590:H2593" si="75">F2590-G2590</f>
        <v>7</v>
      </c>
    </row>
    <row r="2591" spans="1:8" s="8" customFormat="1" ht="15.75" customHeight="1" x14ac:dyDescent="0.25">
      <c r="A2591" s="96">
        <v>578</v>
      </c>
      <c r="B2591" s="12"/>
      <c r="C2591" s="126" t="s">
        <v>3607</v>
      </c>
      <c r="D2591" s="11" t="s">
        <v>1156</v>
      </c>
      <c r="E2591" s="155">
        <v>2</v>
      </c>
      <c r="F2591" s="36">
        <v>50</v>
      </c>
      <c r="G2591" s="15">
        <v>0</v>
      </c>
      <c r="H2591" s="15">
        <f t="shared" si="75"/>
        <v>50</v>
      </c>
    </row>
    <row r="2592" spans="1:8" s="8" customFormat="1" ht="15.75" customHeight="1" x14ac:dyDescent="0.25">
      <c r="A2592" s="96">
        <v>579</v>
      </c>
      <c r="B2592" s="12"/>
      <c r="C2592" s="126" t="s">
        <v>3607</v>
      </c>
      <c r="D2592" s="11" t="s">
        <v>1156</v>
      </c>
      <c r="E2592" s="155">
        <v>2</v>
      </c>
      <c r="F2592" s="36">
        <v>50</v>
      </c>
      <c r="G2592" s="15">
        <v>0</v>
      </c>
      <c r="H2592" s="15">
        <f t="shared" si="75"/>
        <v>50</v>
      </c>
    </row>
    <row r="2593" spans="1:8" s="8" customFormat="1" ht="15.75" customHeight="1" x14ac:dyDescent="0.25">
      <c r="A2593" s="96">
        <v>580</v>
      </c>
      <c r="B2593" s="12"/>
      <c r="C2593" s="156" t="s">
        <v>3608</v>
      </c>
      <c r="D2593" s="11" t="s">
        <v>1156</v>
      </c>
      <c r="E2593" s="155">
        <v>6</v>
      </c>
      <c r="F2593" s="36">
        <v>22370</v>
      </c>
      <c r="G2593" s="15">
        <v>0</v>
      </c>
      <c r="H2593" s="15">
        <f t="shared" si="75"/>
        <v>22370</v>
      </c>
    </row>
    <row r="2594" spans="1:8" s="8" customFormat="1" ht="15.75" customHeight="1" x14ac:dyDescent="0.25">
      <c r="A2594" s="96">
        <v>581</v>
      </c>
      <c r="B2594" s="12"/>
      <c r="C2594" s="156" t="s">
        <v>3541</v>
      </c>
      <c r="D2594" s="13" t="s">
        <v>1156</v>
      </c>
      <c r="E2594" s="155">
        <v>4</v>
      </c>
      <c r="F2594" s="36">
        <v>612</v>
      </c>
      <c r="G2594" s="15">
        <v>0</v>
      </c>
      <c r="H2594" s="15">
        <f>F2594-G2594</f>
        <v>612</v>
      </c>
    </row>
    <row r="2595" spans="1:8" s="8" customFormat="1" ht="15.75" customHeight="1" x14ac:dyDescent="0.25">
      <c r="A2595" s="96">
        <v>582</v>
      </c>
      <c r="B2595" s="12"/>
      <c r="C2595" s="156" t="s">
        <v>3542</v>
      </c>
      <c r="D2595" s="13" t="s">
        <v>1156</v>
      </c>
      <c r="E2595" s="155">
        <v>1</v>
      </c>
      <c r="F2595" s="36">
        <v>125</v>
      </c>
      <c r="G2595" s="15">
        <v>0</v>
      </c>
      <c r="H2595" s="15">
        <f t="shared" ref="H2595:H2658" si="76">F2595-G2595</f>
        <v>125</v>
      </c>
    </row>
    <row r="2596" spans="1:8" s="8" customFormat="1" ht="15.75" customHeight="1" x14ac:dyDescent="0.25">
      <c r="A2596" s="96">
        <v>583</v>
      </c>
      <c r="B2596" s="12"/>
      <c r="C2596" s="126" t="s">
        <v>3543</v>
      </c>
      <c r="D2596" s="13" t="s">
        <v>1156</v>
      </c>
      <c r="E2596" s="155">
        <v>1</v>
      </c>
      <c r="F2596" s="36">
        <v>130</v>
      </c>
      <c r="G2596" s="15">
        <v>0</v>
      </c>
      <c r="H2596" s="15">
        <f t="shared" si="76"/>
        <v>130</v>
      </c>
    </row>
    <row r="2597" spans="1:8" s="8" customFormat="1" ht="15.75" customHeight="1" x14ac:dyDescent="0.25">
      <c r="A2597" s="96">
        <v>584</v>
      </c>
      <c r="B2597" s="12"/>
      <c r="C2597" s="156" t="s">
        <v>3121</v>
      </c>
      <c r="D2597" s="13" t="s">
        <v>1156</v>
      </c>
      <c r="E2597" s="155">
        <v>1</v>
      </c>
      <c r="F2597" s="58">
        <v>0</v>
      </c>
      <c r="G2597" s="15">
        <v>0</v>
      </c>
      <c r="H2597" s="15">
        <f t="shared" si="76"/>
        <v>0</v>
      </c>
    </row>
    <row r="2598" spans="1:8" s="8" customFormat="1" ht="15.75" customHeight="1" x14ac:dyDescent="0.25">
      <c r="A2598" s="96">
        <v>585</v>
      </c>
      <c r="B2598" s="12"/>
      <c r="C2598" s="156" t="s">
        <v>3609</v>
      </c>
      <c r="D2598" s="13" t="s">
        <v>1156</v>
      </c>
      <c r="E2598" s="155">
        <v>1</v>
      </c>
      <c r="F2598" s="58">
        <v>435</v>
      </c>
      <c r="G2598" s="15">
        <v>0</v>
      </c>
      <c r="H2598" s="15">
        <f t="shared" si="76"/>
        <v>435</v>
      </c>
    </row>
    <row r="2599" spans="1:8" s="8" customFormat="1" ht="15.75" customHeight="1" x14ac:dyDescent="0.25">
      <c r="A2599" s="96">
        <v>586</v>
      </c>
      <c r="B2599" s="12"/>
      <c r="C2599" s="101" t="s">
        <v>3610</v>
      </c>
      <c r="D2599" s="13" t="s">
        <v>1156</v>
      </c>
      <c r="E2599" s="155">
        <v>1</v>
      </c>
      <c r="F2599" s="36">
        <v>125</v>
      </c>
      <c r="G2599" s="15">
        <v>0</v>
      </c>
      <c r="H2599" s="15">
        <f t="shared" si="76"/>
        <v>125</v>
      </c>
    </row>
    <row r="2600" spans="1:8" s="8" customFormat="1" ht="15.75" customHeight="1" x14ac:dyDescent="0.25">
      <c r="A2600" s="96">
        <v>587</v>
      </c>
      <c r="B2600" s="12"/>
      <c r="C2600" s="156" t="s">
        <v>3135</v>
      </c>
      <c r="D2600" s="13" t="s">
        <v>1156</v>
      </c>
      <c r="E2600" s="192">
        <v>1</v>
      </c>
      <c r="F2600" s="36">
        <v>396</v>
      </c>
      <c r="G2600" s="15">
        <v>0</v>
      </c>
      <c r="H2600" s="15">
        <f t="shared" si="76"/>
        <v>396</v>
      </c>
    </row>
    <row r="2601" spans="1:8" s="8" customFormat="1" ht="15.75" customHeight="1" x14ac:dyDescent="0.25">
      <c r="A2601" s="96">
        <v>588</v>
      </c>
      <c r="B2601" s="12"/>
      <c r="C2601" s="161" t="s">
        <v>3358</v>
      </c>
      <c r="D2601" s="13" t="s">
        <v>1156</v>
      </c>
      <c r="E2601" s="155">
        <v>1</v>
      </c>
      <c r="F2601" s="36">
        <v>120.6</v>
      </c>
      <c r="G2601" s="15">
        <v>0</v>
      </c>
      <c r="H2601" s="15">
        <f t="shared" si="76"/>
        <v>120.6</v>
      </c>
    </row>
    <row r="2602" spans="1:8" s="8" customFormat="1" ht="15.75" customHeight="1" x14ac:dyDescent="0.25">
      <c r="A2602" s="96">
        <v>589</v>
      </c>
      <c r="B2602" s="12"/>
      <c r="C2602" s="156" t="s">
        <v>3608</v>
      </c>
      <c r="D2602" s="13" t="s">
        <v>1156</v>
      </c>
      <c r="E2602" s="155">
        <v>6</v>
      </c>
      <c r="F2602" s="36">
        <v>22370</v>
      </c>
      <c r="G2602" s="15">
        <v>0</v>
      </c>
      <c r="H2602" s="15">
        <f t="shared" si="76"/>
        <v>22370</v>
      </c>
    </row>
    <row r="2603" spans="1:8" s="8" customFormat="1" ht="15.75" customHeight="1" x14ac:dyDescent="0.25">
      <c r="A2603" s="96">
        <v>590</v>
      </c>
      <c r="B2603" s="12"/>
      <c r="C2603" s="126" t="s">
        <v>1155</v>
      </c>
      <c r="D2603" s="13" t="s">
        <v>1156</v>
      </c>
      <c r="E2603" s="155">
        <v>3</v>
      </c>
      <c r="F2603" s="36">
        <v>234</v>
      </c>
      <c r="G2603" s="15">
        <v>0</v>
      </c>
      <c r="H2603" s="15">
        <f t="shared" si="76"/>
        <v>234</v>
      </c>
    </row>
    <row r="2604" spans="1:8" s="8" customFormat="1" ht="15.75" customHeight="1" x14ac:dyDescent="0.25">
      <c r="A2604" s="96">
        <v>591</v>
      </c>
      <c r="B2604" s="12"/>
      <c r="C2604" s="191" t="s">
        <v>3455</v>
      </c>
      <c r="D2604" s="13" t="s">
        <v>1156</v>
      </c>
      <c r="E2604" s="155">
        <v>1</v>
      </c>
      <c r="F2604" s="36">
        <v>65.28</v>
      </c>
      <c r="G2604" s="15">
        <v>0</v>
      </c>
      <c r="H2604" s="15">
        <f t="shared" si="76"/>
        <v>65.28</v>
      </c>
    </row>
    <row r="2605" spans="1:8" s="8" customFormat="1" ht="15.75" customHeight="1" x14ac:dyDescent="0.25">
      <c r="A2605" s="96">
        <v>592</v>
      </c>
      <c r="B2605" s="12"/>
      <c r="C2605" s="156" t="s">
        <v>3544</v>
      </c>
      <c r="D2605" s="13" t="s">
        <v>1156</v>
      </c>
      <c r="E2605" s="155">
        <v>2</v>
      </c>
      <c r="F2605" s="36">
        <v>330</v>
      </c>
      <c r="G2605" s="15">
        <v>0</v>
      </c>
      <c r="H2605" s="15">
        <f t="shared" si="76"/>
        <v>330</v>
      </c>
    </row>
    <row r="2606" spans="1:8" s="8" customFormat="1" ht="15.75" customHeight="1" x14ac:dyDescent="0.25">
      <c r="A2606" s="96">
        <v>593</v>
      </c>
      <c r="B2606" s="12"/>
      <c r="C2606" s="156" t="s">
        <v>3545</v>
      </c>
      <c r="D2606" s="13" t="s">
        <v>1156</v>
      </c>
      <c r="E2606" s="192">
        <v>2</v>
      </c>
      <c r="F2606" s="36">
        <v>230</v>
      </c>
      <c r="G2606" s="15">
        <v>0</v>
      </c>
      <c r="H2606" s="15">
        <f t="shared" si="76"/>
        <v>230</v>
      </c>
    </row>
    <row r="2607" spans="1:8" s="8" customFormat="1" ht="15.75" customHeight="1" x14ac:dyDescent="0.25">
      <c r="A2607" s="96">
        <v>594</v>
      </c>
      <c r="B2607" s="12"/>
      <c r="C2607" s="156" t="s">
        <v>3443</v>
      </c>
      <c r="D2607" s="13" t="s">
        <v>1156</v>
      </c>
      <c r="E2607" s="192">
        <v>2</v>
      </c>
      <c r="F2607" s="36">
        <v>575</v>
      </c>
      <c r="G2607" s="15">
        <v>0</v>
      </c>
      <c r="H2607" s="15">
        <f t="shared" si="76"/>
        <v>575</v>
      </c>
    </row>
    <row r="2608" spans="1:8" s="8" customFormat="1" ht="15.75" customHeight="1" x14ac:dyDescent="0.25">
      <c r="A2608" s="96">
        <v>595</v>
      </c>
      <c r="B2608" s="12"/>
      <c r="C2608" s="156" t="s">
        <v>1155</v>
      </c>
      <c r="D2608" s="13" t="s">
        <v>1156</v>
      </c>
      <c r="E2608" s="192">
        <v>5</v>
      </c>
      <c r="F2608" s="36">
        <v>383</v>
      </c>
      <c r="G2608" s="15">
        <v>0</v>
      </c>
      <c r="H2608" s="15">
        <f t="shared" si="76"/>
        <v>383</v>
      </c>
    </row>
    <row r="2609" spans="1:8" s="8" customFormat="1" ht="15.75" customHeight="1" x14ac:dyDescent="0.25">
      <c r="A2609" s="96">
        <v>596</v>
      </c>
      <c r="B2609" s="12"/>
      <c r="C2609" s="156" t="s">
        <v>2936</v>
      </c>
      <c r="D2609" s="13" t="s">
        <v>1156</v>
      </c>
      <c r="E2609" s="192">
        <v>3</v>
      </c>
      <c r="F2609" s="36">
        <v>171</v>
      </c>
      <c r="G2609" s="15">
        <v>0</v>
      </c>
      <c r="H2609" s="15">
        <f t="shared" si="76"/>
        <v>171</v>
      </c>
    </row>
    <row r="2610" spans="1:8" s="8" customFormat="1" ht="15.75" customHeight="1" x14ac:dyDescent="0.25">
      <c r="A2610" s="96">
        <v>597</v>
      </c>
      <c r="B2610" s="12"/>
      <c r="C2610" s="156" t="s">
        <v>3451</v>
      </c>
      <c r="D2610" s="13" t="s">
        <v>1156</v>
      </c>
      <c r="E2610" s="192">
        <v>3</v>
      </c>
      <c r="F2610" s="36">
        <v>375</v>
      </c>
      <c r="G2610" s="15">
        <v>0</v>
      </c>
      <c r="H2610" s="15">
        <f t="shared" si="76"/>
        <v>375</v>
      </c>
    </row>
    <row r="2611" spans="1:8" s="8" customFormat="1" ht="15.75" customHeight="1" x14ac:dyDescent="0.25">
      <c r="A2611" s="96">
        <v>598</v>
      </c>
      <c r="B2611" s="12"/>
      <c r="C2611" s="156" t="s">
        <v>3546</v>
      </c>
      <c r="D2611" s="13" t="s">
        <v>1156</v>
      </c>
      <c r="E2611" s="155">
        <v>2</v>
      </c>
      <c r="F2611" s="36">
        <v>130.56</v>
      </c>
      <c r="G2611" s="15">
        <v>0</v>
      </c>
      <c r="H2611" s="15">
        <f t="shared" si="76"/>
        <v>130.56</v>
      </c>
    </row>
    <row r="2612" spans="1:8" s="8" customFormat="1" ht="15.75" customHeight="1" x14ac:dyDescent="0.25">
      <c r="A2612" s="96">
        <v>599</v>
      </c>
      <c r="B2612" s="12"/>
      <c r="C2612" s="156" t="s">
        <v>3547</v>
      </c>
      <c r="D2612" s="13" t="s">
        <v>1156</v>
      </c>
      <c r="E2612" s="155">
        <v>1</v>
      </c>
      <c r="F2612" s="36">
        <v>78</v>
      </c>
      <c r="G2612" s="15">
        <v>0</v>
      </c>
      <c r="H2612" s="15">
        <f t="shared" si="76"/>
        <v>78</v>
      </c>
    </row>
    <row r="2613" spans="1:8" s="8" customFormat="1" ht="15.75" customHeight="1" x14ac:dyDescent="0.25">
      <c r="A2613" s="96">
        <v>600</v>
      </c>
      <c r="B2613" s="12"/>
      <c r="C2613" s="156" t="s">
        <v>3548</v>
      </c>
      <c r="D2613" s="13" t="s">
        <v>1156</v>
      </c>
      <c r="E2613" s="155">
        <v>1</v>
      </c>
      <c r="F2613" s="36">
        <v>499</v>
      </c>
      <c r="G2613" s="15">
        <v>0</v>
      </c>
      <c r="H2613" s="15">
        <f t="shared" si="76"/>
        <v>499</v>
      </c>
    </row>
    <row r="2614" spans="1:8" s="8" customFormat="1" ht="15.75" customHeight="1" x14ac:dyDescent="0.25">
      <c r="A2614" s="96">
        <v>601</v>
      </c>
      <c r="B2614" s="12"/>
      <c r="C2614" s="156" t="s">
        <v>3457</v>
      </c>
      <c r="D2614" s="13" t="s">
        <v>1156</v>
      </c>
      <c r="E2614" s="155">
        <v>10</v>
      </c>
      <c r="F2614" s="36">
        <v>120</v>
      </c>
      <c r="G2614" s="15">
        <v>0</v>
      </c>
      <c r="H2614" s="15">
        <f t="shared" si="76"/>
        <v>120</v>
      </c>
    </row>
    <row r="2615" spans="1:8" s="8" customFormat="1" ht="15.75" customHeight="1" x14ac:dyDescent="0.25">
      <c r="A2615" s="96">
        <v>602</v>
      </c>
      <c r="B2615" s="12"/>
      <c r="C2615" s="156" t="s">
        <v>3446</v>
      </c>
      <c r="D2615" s="13" t="s">
        <v>1156</v>
      </c>
      <c r="E2615" s="155">
        <v>1</v>
      </c>
      <c r="F2615" s="36">
        <v>115</v>
      </c>
      <c r="G2615" s="15">
        <v>0</v>
      </c>
      <c r="H2615" s="15">
        <f t="shared" si="76"/>
        <v>115</v>
      </c>
    </row>
    <row r="2616" spans="1:8" s="8" customFormat="1" ht="15.75" customHeight="1" x14ac:dyDescent="0.25">
      <c r="A2616" s="96">
        <v>603</v>
      </c>
      <c r="B2616" s="12"/>
      <c r="C2616" s="156" t="s">
        <v>3123</v>
      </c>
      <c r="D2616" s="13" t="s">
        <v>1156</v>
      </c>
      <c r="E2616" s="155">
        <v>2</v>
      </c>
      <c r="F2616" s="36">
        <v>490</v>
      </c>
      <c r="G2616" s="15">
        <v>0</v>
      </c>
      <c r="H2616" s="15">
        <f t="shared" si="76"/>
        <v>490</v>
      </c>
    </row>
    <row r="2617" spans="1:8" s="8" customFormat="1" ht="15.75" customHeight="1" x14ac:dyDescent="0.25">
      <c r="A2617" s="96">
        <v>604</v>
      </c>
      <c r="B2617" s="12"/>
      <c r="C2617" s="156" t="s">
        <v>3549</v>
      </c>
      <c r="D2617" s="13" t="s">
        <v>1156</v>
      </c>
      <c r="E2617" s="155">
        <v>2</v>
      </c>
      <c r="F2617" s="36">
        <v>184</v>
      </c>
      <c r="G2617" s="15">
        <v>0</v>
      </c>
      <c r="H2617" s="15">
        <f t="shared" si="76"/>
        <v>184</v>
      </c>
    </row>
    <row r="2618" spans="1:8" s="8" customFormat="1" ht="15.75" customHeight="1" x14ac:dyDescent="0.25">
      <c r="A2618" s="96">
        <v>605</v>
      </c>
      <c r="B2618" s="12"/>
      <c r="C2618" s="156" t="s">
        <v>3550</v>
      </c>
      <c r="D2618" s="13" t="s">
        <v>1156</v>
      </c>
      <c r="E2618" s="155">
        <v>2</v>
      </c>
      <c r="F2618" s="36">
        <v>2300</v>
      </c>
      <c r="G2618" s="15">
        <v>0</v>
      </c>
      <c r="H2618" s="15">
        <f t="shared" si="76"/>
        <v>2300</v>
      </c>
    </row>
    <row r="2619" spans="1:8" s="8" customFormat="1" ht="15.75" customHeight="1" x14ac:dyDescent="0.25">
      <c r="A2619" s="96">
        <v>606</v>
      </c>
      <c r="B2619" s="12"/>
      <c r="C2619" s="156" t="s">
        <v>3455</v>
      </c>
      <c r="D2619" s="13" t="s">
        <v>1156</v>
      </c>
      <c r="E2619" s="155">
        <v>2</v>
      </c>
      <c r="F2619" s="37">
        <v>130.56</v>
      </c>
      <c r="G2619" s="15">
        <v>0</v>
      </c>
      <c r="H2619" s="15">
        <f t="shared" si="76"/>
        <v>130.56</v>
      </c>
    </row>
    <row r="2620" spans="1:8" s="8" customFormat="1" ht="15.75" customHeight="1" x14ac:dyDescent="0.25">
      <c r="A2620" s="96">
        <v>607</v>
      </c>
      <c r="B2620" s="12"/>
      <c r="C2620" s="123" t="s">
        <v>3551</v>
      </c>
      <c r="D2620" s="13" t="s">
        <v>1156</v>
      </c>
      <c r="E2620" s="155">
        <v>18</v>
      </c>
      <c r="F2620" s="37">
        <v>3761.64</v>
      </c>
      <c r="G2620" s="15">
        <v>0</v>
      </c>
      <c r="H2620" s="15">
        <f t="shared" si="76"/>
        <v>3761.64</v>
      </c>
    </row>
    <row r="2621" spans="1:8" s="8" customFormat="1" ht="15.75" customHeight="1" x14ac:dyDescent="0.25">
      <c r="A2621" s="96">
        <v>608</v>
      </c>
      <c r="B2621" s="12"/>
      <c r="C2621" s="273" t="s">
        <v>3552</v>
      </c>
      <c r="D2621" s="13" t="s">
        <v>1156</v>
      </c>
      <c r="E2621" s="155">
        <v>1</v>
      </c>
      <c r="F2621" s="36">
        <v>890</v>
      </c>
      <c r="G2621" s="15">
        <v>0</v>
      </c>
      <c r="H2621" s="15">
        <f t="shared" si="76"/>
        <v>890</v>
      </c>
    </row>
    <row r="2622" spans="1:8" s="8" customFormat="1" ht="15.75" customHeight="1" x14ac:dyDescent="0.25">
      <c r="A2622" s="96">
        <v>609</v>
      </c>
      <c r="B2622" s="12"/>
      <c r="C2622" s="273" t="s">
        <v>3553</v>
      </c>
      <c r="D2622" s="13" t="s">
        <v>1156</v>
      </c>
      <c r="E2622" s="155">
        <v>1</v>
      </c>
      <c r="F2622" s="36">
        <v>400</v>
      </c>
      <c r="G2622" s="15">
        <v>0</v>
      </c>
      <c r="H2622" s="15">
        <f t="shared" si="76"/>
        <v>400</v>
      </c>
    </row>
    <row r="2623" spans="1:8" s="8" customFormat="1" ht="15.75" customHeight="1" x14ac:dyDescent="0.25">
      <c r="A2623" s="96">
        <v>610</v>
      </c>
      <c r="B2623" s="12"/>
      <c r="C2623" s="156" t="s">
        <v>3333</v>
      </c>
      <c r="D2623" s="13" t="s">
        <v>1156</v>
      </c>
      <c r="E2623" s="155">
        <v>5</v>
      </c>
      <c r="F2623" s="36">
        <v>3375</v>
      </c>
      <c r="G2623" s="15">
        <v>0</v>
      </c>
      <c r="H2623" s="15">
        <f t="shared" si="76"/>
        <v>3375</v>
      </c>
    </row>
    <row r="2624" spans="1:8" s="8" customFormat="1" ht="15.75" customHeight="1" x14ac:dyDescent="0.25">
      <c r="A2624" s="96">
        <v>611</v>
      </c>
      <c r="B2624" s="12"/>
      <c r="C2624" s="156" t="s">
        <v>3611</v>
      </c>
      <c r="D2624" s="13" t="s">
        <v>1156</v>
      </c>
      <c r="E2624" s="155">
        <v>1</v>
      </c>
      <c r="F2624" s="36">
        <v>250</v>
      </c>
      <c r="G2624" s="15">
        <v>0</v>
      </c>
      <c r="H2624" s="15">
        <f t="shared" si="76"/>
        <v>250</v>
      </c>
    </row>
    <row r="2625" spans="1:8" s="8" customFormat="1" ht="15.75" customHeight="1" x14ac:dyDescent="0.25">
      <c r="A2625" s="96">
        <v>612</v>
      </c>
      <c r="B2625" s="12"/>
      <c r="C2625" s="156" t="s">
        <v>3612</v>
      </c>
      <c r="D2625" s="13" t="s">
        <v>1156</v>
      </c>
      <c r="E2625" s="155">
        <v>2</v>
      </c>
      <c r="F2625" s="36">
        <v>440</v>
      </c>
      <c r="G2625" s="15">
        <v>0</v>
      </c>
      <c r="H2625" s="15">
        <f t="shared" si="76"/>
        <v>440</v>
      </c>
    </row>
    <row r="2626" spans="1:8" s="8" customFormat="1" ht="15.75" customHeight="1" x14ac:dyDescent="0.25">
      <c r="A2626" s="96">
        <v>613</v>
      </c>
      <c r="B2626" s="12"/>
      <c r="C2626" s="156" t="s">
        <v>3613</v>
      </c>
      <c r="D2626" s="13" t="s">
        <v>1156</v>
      </c>
      <c r="E2626" s="155">
        <v>2</v>
      </c>
      <c r="F2626" s="36">
        <v>36</v>
      </c>
      <c r="G2626" s="15">
        <v>0</v>
      </c>
      <c r="H2626" s="15">
        <f t="shared" si="76"/>
        <v>36</v>
      </c>
    </row>
    <row r="2627" spans="1:8" s="8" customFormat="1" ht="15.75" customHeight="1" x14ac:dyDescent="0.25">
      <c r="A2627" s="96">
        <v>614</v>
      </c>
      <c r="B2627" s="12"/>
      <c r="C2627" s="156" t="s">
        <v>2198</v>
      </c>
      <c r="D2627" s="13" t="s">
        <v>1156</v>
      </c>
      <c r="E2627" s="155">
        <v>2</v>
      </c>
      <c r="F2627" s="36">
        <v>525</v>
      </c>
      <c r="G2627" s="15">
        <v>0</v>
      </c>
      <c r="H2627" s="15">
        <f t="shared" si="76"/>
        <v>525</v>
      </c>
    </row>
    <row r="2628" spans="1:8" s="8" customFormat="1" ht="15.75" customHeight="1" x14ac:dyDescent="0.25">
      <c r="A2628" s="96">
        <v>615</v>
      </c>
      <c r="B2628" s="12"/>
      <c r="C2628" s="156" t="s">
        <v>3614</v>
      </c>
      <c r="D2628" s="13" t="s">
        <v>1156</v>
      </c>
      <c r="E2628" s="155">
        <v>1</v>
      </c>
      <c r="F2628" s="36">
        <v>117</v>
      </c>
      <c r="G2628" s="15">
        <v>0</v>
      </c>
      <c r="H2628" s="15">
        <f t="shared" si="76"/>
        <v>117</v>
      </c>
    </row>
    <row r="2629" spans="1:8" s="8" customFormat="1" ht="15.75" customHeight="1" x14ac:dyDescent="0.25">
      <c r="A2629" s="96">
        <v>616</v>
      </c>
      <c r="B2629" s="12"/>
      <c r="C2629" s="156" t="s">
        <v>3615</v>
      </c>
      <c r="D2629" s="13" t="s">
        <v>1156</v>
      </c>
      <c r="E2629" s="155">
        <v>1</v>
      </c>
      <c r="F2629" s="36">
        <v>225</v>
      </c>
      <c r="G2629" s="15">
        <v>0</v>
      </c>
      <c r="H2629" s="15">
        <f t="shared" si="76"/>
        <v>225</v>
      </c>
    </row>
    <row r="2630" spans="1:8" s="8" customFormat="1" ht="15.75" customHeight="1" x14ac:dyDescent="0.25">
      <c r="A2630" s="96">
        <v>617</v>
      </c>
      <c r="B2630" s="12"/>
      <c r="C2630" s="156" t="s">
        <v>3616</v>
      </c>
      <c r="D2630" s="13" t="s">
        <v>1156</v>
      </c>
      <c r="E2630" s="155">
        <v>1</v>
      </c>
      <c r="F2630" s="36">
        <v>260</v>
      </c>
      <c r="G2630" s="15">
        <v>0</v>
      </c>
      <c r="H2630" s="15">
        <f t="shared" si="76"/>
        <v>260</v>
      </c>
    </row>
    <row r="2631" spans="1:8" s="8" customFormat="1" ht="15.75" customHeight="1" x14ac:dyDescent="0.25">
      <c r="A2631" s="96">
        <v>618</v>
      </c>
      <c r="B2631" s="12"/>
      <c r="C2631" s="156" t="s">
        <v>3617</v>
      </c>
      <c r="D2631" s="13" t="s">
        <v>1156</v>
      </c>
      <c r="E2631" s="155">
        <v>2</v>
      </c>
      <c r="F2631" s="36">
        <v>510</v>
      </c>
      <c r="G2631" s="15">
        <v>0</v>
      </c>
      <c r="H2631" s="15">
        <f t="shared" si="76"/>
        <v>510</v>
      </c>
    </row>
    <row r="2632" spans="1:8" s="8" customFormat="1" ht="15.75" customHeight="1" x14ac:dyDescent="0.25">
      <c r="A2632" s="96">
        <v>619</v>
      </c>
      <c r="B2632" s="12"/>
      <c r="C2632" s="156" t="s">
        <v>3579</v>
      </c>
      <c r="D2632" s="13" t="s">
        <v>1156</v>
      </c>
      <c r="E2632" s="155">
        <v>2</v>
      </c>
      <c r="F2632" s="36">
        <v>70</v>
      </c>
      <c r="G2632" s="15">
        <v>0</v>
      </c>
      <c r="H2632" s="15">
        <f t="shared" si="76"/>
        <v>70</v>
      </c>
    </row>
    <row r="2633" spans="1:8" s="8" customFormat="1" ht="15.75" customHeight="1" x14ac:dyDescent="0.25">
      <c r="A2633" s="96">
        <v>620</v>
      </c>
      <c r="B2633" s="12"/>
      <c r="C2633" s="156" t="s">
        <v>3412</v>
      </c>
      <c r="D2633" s="13" t="s">
        <v>1156</v>
      </c>
      <c r="E2633" s="155">
        <v>2</v>
      </c>
      <c r="F2633" s="36">
        <v>60</v>
      </c>
      <c r="G2633" s="15">
        <v>0</v>
      </c>
      <c r="H2633" s="15">
        <f t="shared" si="76"/>
        <v>60</v>
      </c>
    </row>
    <row r="2634" spans="1:8" s="8" customFormat="1" ht="15.75" customHeight="1" x14ac:dyDescent="0.25">
      <c r="A2634" s="96">
        <v>621</v>
      </c>
      <c r="B2634" s="12"/>
      <c r="C2634" s="156" t="s">
        <v>3580</v>
      </c>
      <c r="D2634" s="13" t="s">
        <v>1156</v>
      </c>
      <c r="E2634" s="155">
        <v>2</v>
      </c>
      <c r="F2634" s="36">
        <v>54</v>
      </c>
      <c r="G2634" s="15">
        <v>0</v>
      </c>
      <c r="H2634" s="15">
        <f t="shared" si="76"/>
        <v>54</v>
      </c>
    </row>
    <row r="2635" spans="1:8" s="8" customFormat="1" ht="15.75" customHeight="1" x14ac:dyDescent="0.25">
      <c r="A2635" s="96">
        <v>622</v>
      </c>
      <c r="B2635" s="12"/>
      <c r="C2635" s="156" t="s">
        <v>3618</v>
      </c>
      <c r="D2635" s="13" t="s">
        <v>1156</v>
      </c>
      <c r="E2635" s="155">
        <v>1</v>
      </c>
      <c r="F2635" s="36">
        <v>1200</v>
      </c>
      <c r="G2635" s="15">
        <v>0</v>
      </c>
      <c r="H2635" s="15">
        <f t="shared" si="76"/>
        <v>1200</v>
      </c>
    </row>
    <row r="2636" spans="1:8" s="8" customFormat="1" ht="15.75" customHeight="1" x14ac:dyDescent="0.25">
      <c r="A2636" s="96">
        <v>623</v>
      </c>
      <c r="B2636" s="12"/>
      <c r="C2636" s="156" t="s">
        <v>3619</v>
      </c>
      <c r="D2636" s="13" t="s">
        <v>1156</v>
      </c>
      <c r="E2636" s="155">
        <v>3</v>
      </c>
      <c r="F2636" s="36">
        <v>822</v>
      </c>
      <c r="G2636" s="15">
        <v>0</v>
      </c>
      <c r="H2636" s="15">
        <f t="shared" si="76"/>
        <v>822</v>
      </c>
    </row>
    <row r="2637" spans="1:8" s="8" customFormat="1" ht="15.75" customHeight="1" x14ac:dyDescent="0.25">
      <c r="A2637" s="96">
        <v>624</v>
      </c>
      <c r="B2637" s="12"/>
      <c r="C2637" s="156" t="s">
        <v>3620</v>
      </c>
      <c r="D2637" s="13" t="s">
        <v>1156</v>
      </c>
      <c r="E2637" s="155">
        <v>1</v>
      </c>
      <c r="F2637" s="36">
        <v>1100</v>
      </c>
      <c r="G2637" s="15">
        <v>0</v>
      </c>
      <c r="H2637" s="15">
        <f t="shared" si="76"/>
        <v>1100</v>
      </c>
    </row>
    <row r="2638" spans="1:8" s="8" customFormat="1" ht="15.75" customHeight="1" x14ac:dyDescent="0.25">
      <c r="A2638" s="96">
        <v>625</v>
      </c>
      <c r="B2638" s="12"/>
      <c r="C2638" s="156" t="s">
        <v>3350</v>
      </c>
      <c r="D2638" s="13" t="s">
        <v>1156</v>
      </c>
      <c r="E2638" s="155">
        <v>1</v>
      </c>
      <c r="F2638" s="36">
        <v>0</v>
      </c>
      <c r="G2638" s="15">
        <v>0</v>
      </c>
      <c r="H2638" s="15">
        <f t="shared" si="76"/>
        <v>0</v>
      </c>
    </row>
    <row r="2639" spans="1:8" s="8" customFormat="1" ht="15.75" customHeight="1" x14ac:dyDescent="0.25">
      <c r="A2639" s="96">
        <v>626</v>
      </c>
      <c r="B2639" s="12"/>
      <c r="C2639" s="156" t="s">
        <v>3621</v>
      </c>
      <c r="D2639" s="13" t="s">
        <v>1156</v>
      </c>
      <c r="E2639" s="155">
        <v>1</v>
      </c>
      <c r="F2639" s="36">
        <v>750</v>
      </c>
      <c r="G2639" s="15">
        <v>0</v>
      </c>
      <c r="H2639" s="15">
        <f t="shared" si="76"/>
        <v>750</v>
      </c>
    </row>
    <row r="2640" spans="1:8" s="8" customFormat="1" ht="15.75" customHeight="1" x14ac:dyDescent="0.25">
      <c r="A2640" s="96">
        <v>627</v>
      </c>
      <c r="B2640" s="12"/>
      <c r="C2640" s="156" t="s">
        <v>3340</v>
      </c>
      <c r="D2640" s="13" t="s">
        <v>1156</v>
      </c>
      <c r="E2640" s="155">
        <v>10</v>
      </c>
      <c r="F2640" s="36">
        <v>5500</v>
      </c>
      <c r="G2640" s="15">
        <v>0</v>
      </c>
      <c r="H2640" s="15">
        <f t="shared" si="76"/>
        <v>5500</v>
      </c>
    </row>
    <row r="2641" spans="1:8" s="8" customFormat="1" ht="15.75" customHeight="1" x14ac:dyDescent="0.25">
      <c r="A2641" s="96">
        <v>628</v>
      </c>
      <c r="B2641" s="12"/>
      <c r="C2641" s="156" t="s">
        <v>2455</v>
      </c>
      <c r="D2641" s="13" t="s">
        <v>1156</v>
      </c>
      <c r="E2641" s="155">
        <v>2</v>
      </c>
      <c r="F2641" s="36">
        <v>36</v>
      </c>
      <c r="G2641" s="15">
        <v>0</v>
      </c>
      <c r="H2641" s="15">
        <f t="shared" si="76"/>
        <v>36</v>
      </c>
    </row>
    <row r="2642" spans="1:8" s="8" customFormat="1" ht="15.75" customHeight="1" x14ac:dyDescent="0.25">
      <c r="A2642" s="96">
        <v>629</v>
      </c>
      <c r="B2642" s="12"/>
      <c r="C2642" s="156" t="s">
        <v>2456</v>
      </c>
      <c r="D2642" s="13" t="s">
        <v>1156</v>
      </c>
      <c r="E2642" s="155">
        <v>2</v>
      </c>
      <c r="F2642" s="36">
        <v>30</v>
      </c>
      <c r="G2642" s="15">
        <v>0</v>
      </c>
      <c r="H2642" s="15">
        <f t="shared" si="76"/>
        <v>30</v>
      </c>
    </row>
    <row r="2643" spans="1:8" s="8" customFormat="1" ht="15.75" customHeight="1" x14ac:dyDescent="0.25">
      <c r="A2643" s="96">
        <v>630</v>
      </c>
      <c r="B2643" s="12"/>
      <c r="C2643" s="156" t="s">
        <v>3622</v>
      </c>
      <c r="D2643" s="13" t="s">
        <v>1156</v>
      </c>
      <c r="E2643" s="155">
        <v>1</v>
      </c>
      <c r="F2643" s="36">
        <v>32</v>
      </c>
      <c r="G2643" s="15">
        <v>0</v>
      </c>
      <c r="H2643" s="15">
        <f t="shared" si="76"/>
        <v>32</v>
      </c>
    </row>
    <row r="2644" spans="1:8" s="8" customFormat="1" ht="15.75" customHeight="1" x14ac:dyDescent="0.25">
      <c r="A2644" s="96">
        <v>631</v>
      </c>
      <c r="B2644" s="12"/>
      <c r="C2644" s="163" t="s">
        <v>3623</v>
      </c>
      <c r="D2644" s="13" t="s">
        <v>1156</v>
      </c>
      <c r="E2644" s="155">
        <v>2</v>
      </c>
      <c r="F2644" s="36">
        <v>720</v>
      </c>
      <c r="G2644" s="15">
        <v>0</v>
      </c>
      <c r="H2644" s="15">
        <f t="shared" si="76"/>
        <v>720</v>
      </c>
    </row>
    <row r="2645" spans="1:8" s="8" customFormat="1" ht="15.75" customHeight="1" x14ac:dyDescent="0.25">
      <c r="A2645" s="96">
        <v>632</v>
      </c>
      <c r="B2645" s="12"/>
      <c r="C2645" s="156" t="s">
        <v>3554</v>
      </c>
      <c r="D2645" s="13" t="s">
        <v>1156</v>
      </c>
      <c r="E2645" s="155">
        <v>2</v>
      </c>
      <c r="F2645" s="36">
        <v>164</v>
      </c>
      <c r="G2645" s="15">
        <v>0</v>
      </c>
      <c r="H2645" s="15">
        <f t="shared" si="76"/>
        <v>164</v>
      </c>
    </row>
    <row r="2646" spans="1:8" s="8" customFormat="1" ht="15.75" customHeight="1" x14ac:dyDescent="0.25">
      <c r="A2646" s="96">
        <v>633</v>
      </c>
      <c r="B2646" s="12"/>
      <c r="C2646" s="156" t="s">
        <v>3019</v>
      </c>
      <c r="D2646" s="13" t="s">
        <v>1156</v>
      </c>
      <c r="E2646" s="155">
        <v>14</v>
      </c>
      <c r="F2646" s="36">
        <v>0</v>
      </c>
      <c r="G2646" s="15">
        <v>0</v>
      </c>
      <c r="H2646" s="15">
        <f t="shared" si="76"/>
        <v>0</v>
      </c>
    </row>
    <row r="2647" spans="1:8" s="8" customFormat="1" ht="15.75" customHeight="1" x14ac:dyDescent="0.25">
      <c r="A2647" s="96">
        <v>634</v>
      </c>
      <c r="B2647" s="12"/>
      <c r="C2647" s="156" t="s">
        <v>3555</v>
      </c>
      <c r="D2647" s="13" t="s">
        <v>1156</v>
      </c>
      <c r="E2647" s="155">
        <v>1</v>
      </c>
      <c r="F2647" s="37">
        <v>225.24</v>
      </c>
      <c r="G2647" s="15">
        <v>0</v>
      </c>
      <c r="H2647" s="15">
        <f t="shared" si="76"/>
        <v>225.24</v>
      </c>
    </row>
    <row r="2648" spans="1:8" s="8" customFormat="1" ht="15.75" customHeight="1" x14ac:dyDescent="0.25">
      <c r="A2648" s="96">
        <v>635</v>
      </c>
      <c r="B2648" s="12"/>
      <c r="C2648" s="156" t="s">
        <v>3443</v>
      </c>
      <c r="D2648" s="13" t="s">
        <v>1156</v>
      </c>
      <c r="E2648" s="155">
        <v>3</v>
      </c>
      <c r="F2648" s="36">
        <v>515</v>
      </c>
      <c r="G2648" s="15">
        <v>0</v>
      </c>
      <c r="H2648" s="15">
        <f t="shared" si="76"/>
        <v>515</v>
      </c>
    </row>
    <row r="2649" spans="1:8" s="8" customFormat="1" ht="15.75" customHeight="1" x14ac:dyDescent="0.25">
      <c r="A2649" s="96">
        <v>636</v>
      </c>
      <c r="B2649" s="12"/>
      <c r="C2649" s="156" t="s">
        <v>2341</v>
      </c>
      <c r="D2649" s="13" t="s">
        <v>1156</v>
      </c>
      <c r="E2649" s="155">
        <v>1</v>
      </c>
      <c r="F2649" s="36">
        <v>283</v>
      </c>
      <c r="G2649" s="15">
        <v>0</v>
      </c>
      <c r="H2649" s="15">
        <f t="shared" si="76"/>
        <v>283</v>
      </c>
    </row>
    <row r="2650" spans="1:8" s="8" customFormat="1" ht="15.75" customHeight="1" x14ac:dyDescent="0.25">
      <c r="A2650" s="96">
        <v>637</v>
      </c>
      <c r="B2650" s="12"/>
      <c r="C2650" s="163" t="s">
        <v>3556</v>
      </c>
      <c r="D2650" s="13" t="s">
        <v>1156</v>
      </c>
      <c r="E2650" s="155">
        <v>1</v>
      </c>
      <c r="F2650" s="36">
        <v>150</v>
      </c>
      <c r="G2650" s="15">
        <v>0</v>
      </c>
      <c r="H2650" s="15">
        <f t="shared" si="76"/>
        <v>150</v>
      </c>
    </row>
    <row r="2651" spans="1:8" s="8" customFormat="1" ht="15.75" customHeight="1" x14ac:dyDescent="0.25">
      <c r="A2651" s="96">
        <v>638</v>
      </c>
      <c r="B2651" s="12"/>
      <c r="C2651" s="156" t="s">
        <v>1155</v>
      </c>
      <c r="D2651" s="13" t="s">
        <v>1156</v>
      </c>
      <c r="E2651" s="155">
        <v>1</v>
      </c>
      <c r="F2651" s="190">
        <v>285</v>
      </c>
      <c r="G2651" s="15">
        <v>0</v>
      </c>
      <c r="H2651" s="15">
        <f t="shared" si="76"/>
        <v>285</v>
      </c>
    </row>
    <row r="2652" spans="1:8" s="8" customFormat="1" ht="15.75" customHeight="1" x14ac:dyDescent="0.25">
      <c r="A2652" s="96">
        <v>639</v>
      </c>
      <c r="B2652" s="12"/>
      <c r="C2652" s="156" t="s">
        <v>3624</v>
      </c>
      <c r="D2652" s="13" t="s">
        <v>1156</v>
      </c>
      <c r="E2652" s="155">
        <v>2</v>
      </c>
      <c r="F2652" s="190">
        <v>0</v>
      </c>
      <c r="G2652" s="15">
        <v>0</v>
      </c>
      <c r="H2652" s="15">
        <f t="shared" si="76"/>
        <v>0</v>
      </c>
    </row>
    <row r="2653" spans="1:8" s="8" customFormat="1" ht="15.75" customHeight="1" x14ac:dyDescent="0.25">
      <c r="A2653" s="96">
        <v>640</v>
      </c>
      <c r="B2653" s="12"/>
      <c r="C2653" s="156" t="s">
        <v>3121</v>
      </c>
      <c r="D2653" s="13" t="s">
        <v>1156</v>
      </c>
      <c r="E2653" s="155">
        <v>2</v>
      </c>
      <c r="F2653" s="155">
        <v>136.66999999999999</v>
      </c>
      <c r="G2653" s="15">
        <v>0</v>
      </c>
      <c r="H2653" s="15">
        <f t="shared" si="76"/>
        <v>136.66999999999999</v>
      </c>
    </row>
    <row r="2654" spans="1:8" s="8" customFormat="1" ht="15.75" customHeight="1" x14ac:dyDescent="0.25">
      <c r="A2654" s="96">
        <v>641</v>
      </c>
      <c r="B2654" s="12"/>
      <c r="C2654" s="163" t="s">
        <v>3557</v>
      </c>
      <c r="D2654" s="13" t="s">
        <v>1156</v>
      </c>
      <c r="E2654" s="155">
        <v>1</v>
      </c>
      <c r="F2654" s="155">
        <v>539.52</v>
      </c>
      <c r="G2654" s="15">
        <v>0</v>
      </c>
      <c r="H2654" s="15">
        <f t="shared" si="76"/>
        <v>539.52</v>
      </c>
    </row>
    <row r="2655" spans="1:8" s="8" customFormat="1" ht="15.75" customHeight="1" x14ac:dyDescent="0.25">
      <c r="A2655" s="96">
        <v>642</v>
      </c>
      <c r="B2655" s="12"/>
      <c r="C2655" s="163" t="s">
        <v>3533</v>
      </c>
      <c r="D2655" s="13" t="s">
        <v>1156</v>
      </c>
      <c r="E2655" s="155">
        <v>1</v>
      </c>
      <c r="F2655" s="155">
        <v>92.94</v>
      </c>
      <c r="G2655" s="15">
        <v>0</v>
      </c>
      <c r="H2655" s="15">
        <f t="shared" si="76"/>
        <v>92.94</v>
      </c>
    </row>
    <row r="2656" spans="1:8" s="8" customFormat="1" ht="15.75" customHeight="1" x14ac:dyDescent="0.25">
      <c r="A2656" s="96">
        <v>643</v>
      </c>
      <c r="B2656" s="12"/>
      <c r="C2656" s="156" t="s">
        <v>3625</v>
      </c>
      <c r="D2656" s="13" t="s">
        <v>1156</v>
      </c>
      <c r="E2656" s="155">
        <v>1</v>
      </c>
      <c r="F2656" s="190">
        <v>0</v>
      </c>
      <c r="G2656" s="15">
        <v>0</v>
      </c>
      <c r="H2656" s="15">
        <f t="shared" si="76"/>
        <v>0</v>
      </c>
    </row>
    <row r="2657" spans="1:8" s="8" customFormat="1" ht="15.75" customHeight="1" x14ac:dyDescent="0.25">
      <c r="A2657" s="96">
        <v>644</v>
      </c>
      <c r="B2657" s="12"/>
      <c r="C2657" s="288" t="s">
        <v>3558</v>
      </c>
      <c r="D2657" s="13" t="s">
        <v>1156</v>
      </c>
      <c r="E2657" s="188">
        <v>2</v>
      </c>
      <c r="F2657" s="184">
        <v>25</v>
      </c>
      <c r="G2657" s="15">
        <v>0</v>
      </c>
      <c r="H2657" s="15">
        <f t="shared" si="76"/>
        <v>25</v>
      </c>
    </row>
    <row r="2658" spans="1:8" s="8" customFormat="1" ht="15.75" customHeight="1" x14ac:dyDescent="0.25">
      <c r="A2658" s="96">
        <v>645</v>
      </c>
      <c r="B2658" s="12"/>
      <c r="C2658" s="289" t="s">
        <v>3626</v>
      </c>
      <c r="D2658" s="13" t="s">
        <v>1156</v>
      </c>
      <c r="E2658" s="188">
        <v>1</v>
      </c>
      <c r="F2658" s="184">
        <v>390</v>
      </c>
      <c r="G2658" s="15">
        <v>0</v>
      </c>
      <c r="H2658" s="15">
        <f t="shared" si="76"/>
        <v>390</v>
      </c>
    </row>
    <row r="2659" spans="1:8" s="8" customFormat="1" ht="15.75" customHeight="1" x14ac:dyDescent="0.25">
      <c r="A2659" s="96">
        <v>646</v>
      </c>
      <c r="B2659" s="12"/>
      <c r="C2659" s="194" t="s">
        <v>3559</v>
      </c>
      <c r="D2659" s="13" t="s">
        <v>1156</v>
      </c>
      <c r="E2659" s="189">
        <v>1</v>
      </c>
      <c r="F2659" s="58">
        <v>579</v>
      </c>
      <c r="G2659" s="15">
        <v>0</v>
      </c>
      <c r="H2659" s="15">
        <f t="shared" ref="H2659:H2716" si="77">F2659-G2659</f>
        <v>579</v>
      </c>
    </row>
    <row r="2660" spans="1:8" s="8" customFormat="1" ht="15.75" customHeight="1" x14ac:dyDescent="0.25">
      <c r="A2660" s="96">
        <v>647</v>
      </c>
      <c r="B2660" s="12"/>
      <c r="C2660" s="194" t="s">
        <v>3560</v>
      </c>
      <c r="D2660" s="13" t="s">
        <v>1156</v>
      </c>
      <c r="E2660" s="189">
        <v>1</v>
      </c>
      <c r="F2660" s="58">
        <v>92</v>
      </c>
      <c r="G2660" s="15">
        <v>0</v>
      </c>
      <c r="H2660" s="15">
        <f t="shared" si="77"/>
        <v>92</v>
      </c>
    </row>
    <row r="2661" spans="1:8" s="8" customFormat="1" ht="15.75" customHeight="1" x14ac:dyDescent="0.25">
      <c r="A2661" s="96">
        <v>648</v>
      </c>
      <c r="B2661" s="12"/>
      <c r="C2661" s="194" t="s">
        <v>3343</v>
      </c>
      <c r="D2661" s="13" t="s">
        <v>1156</v>
      </c>
      <c r="E2661" s="189">
        <v>1</v>
      </c>
      <c r="F2661" s="58">
        <v>40</v>
      </c>
      <c r="G2661" s="15">
        <v>0</v>
      </c>
      <c r="H2661" s="15">
        <f t="shared" si="77"/>
        <v>40</v>
      </c>
    </row>
    <row r="2662" spans="1:8" s="8" customFormat="1" ht="15.75" customHeight="1" x14ac:dyDescent="0.25">
      <c r="A2662" s="96">
        <v>649</v>
      </c>
      <c r="B2662" s="12"/>
      <c r="C2662" s="194" t="s">
        <v>3561</v>
      </c>
      <c r="D2662" s="13" t="s">
        <v>1156</v>
      </c>
      <c r="E2662" s="189">
        <v>3</v>
      </c>
      <c r="F2662" s="58">
        <v>345</v>
      </c>
      <c r="G2662" s="15">
        <v>0</v>
      </c>
      <c r="H2662" s="15">
        <f t="shared" si="77"/>
        <v>345</v>
      </c>
    </row>
    <row r="2663" spans="1:8" s="8" customFormat="1" ht="15.75" customHeight="1" x14ac:dyDescent="0.25">
      <c r="A2663" s="96">
        <v>650</v>
      </c>
      <c r="B2663" s="12"/>
      <c r="C2663" s="194" t="s">
        <v>3562</v>
      </c>
      <c r="D2663" s="13" t="s">
        <v>1156</v>
      </c>
      <c r="E2663" s="189">
        <v>1</v>
      </c>
      <c r="F2663" s="58">
        <v>15.25</v>
      </c>
      <c r="G2663" s="15">
        <v>0</v>
      </c>
      <c r="H2663" s="15">
        <f t="shared" si="77"/>
        <v>15.25</v>
      </c>
    </row>
    <row r="2664" spans="1:8" s="8" customFormat="1" ht="15.75" customHeight="1" x14ac:dyDescent="0.25">
      <c r="A2664" s="96">
        <v>651</v>
      </c>
      <c r="B2664" s="12"/>
      <c r="C2664" s="194" t="s">
        <v>3627</v>
      </c>
      <c r="D2664" s="13" t="s">
        <v>1156</v>
      </c>
      <c r="E2664" s="189">
        <v>26</v>
      </c>
      <c r="F2664" s="58">
        <v>29.01</v>
      </c>
      <c r="G2664" s="15">
        <v>0</v>
      </c>
      <c r="H2664" s="15">
        <f t="shared" si="77"/>
        <v>29.01</v>
      </c>
    </row>
    <row r="2665" spans="1:8" s="8" customFormat="1" ht="15.75" customHeight="1" x14ac:dyDescent="0.25">
      <c r="A2665" s="96">
        <v>652</v>
      </c>
      <c r="B2665" s="12"/>
      <c r="C2665" s="194" t="s">
        <v>3628</v>
      </c>
      <c r="D2665" s="13" t="s">
        <v>1156</v>
      </c>
      <c r="E2665" s="189">
        <v>12</v>
      </c>
      <c r="F2665" s="58">
        <v>26.54</v>
      </c>
      <c r="G2665" s="15">
        <v>0</v>
      </c>
      <c r="H2665" s="15">
        <f t="shared" si="77"/>
        <v>26.54</v>
      </c>
    </row>
    <row r="2666" spans="1:8" s="8" customFormat="1" ht="15.75" customHeight="1" x14ac:dyDescent="0.25">
      <c r="A2666" s="96">
        <v>653</v>
      </c>
      <c r="B2666" s="12"/>
      <c r="C2666" s="194" t="s">
        <v>3629</v>
      </c>
      <c r="D2666" s="13" t="s">
        <v>1156</v>
      </c>
      <c r="E2666" s="189">
        <v>1</v>
      </c>
      <c r="F2666" s="58">
        <v>245</v>
      </c>
      <c r="G2666" s="15">
        <v>0</v>
      </c>
      <c r="H2666" s="15">
        <f t="shared" si="77"/>
        <v>245</v>
      </c>
    </row>
    <row r="2667" spans="1:8" s="8" customFormat="1" ht="15.75" customHeight="1" x14ac:dyDescent="0.25">
      <c r="A2667" s="96">
        <v>654</v>
      </c>
      <c r="B2667" s="12"/>
      <c r="C2667" s="194" t="s">
        <v>3300</v>
      </c>
      <c r="D2667" s="13" t="s">
        <v>1156</v>
      </c>
      <c r="E2667" s="189">
        <v>1</v>
      </c>
      <c r="F2667" s="58">
        <v>126</v>
      </c>
      <c r="G2667" s="15">
        <v>0</v>
      </c>
      <c r="H2667" s="15">
        <f t="shared" si="77"/>
        <v>126</v>
      </c>
    </row>
    <row r="2668" spans="1:8" s="8" customFormat="1" ht="15.75" customHeight="1" x14ac:dyDescent="0.25">
      <c r="A2668" s="96">
        <v>655</v>
      </c>
      <c r="B2668" s="12"/>
      <c r="C2668" s="194" t="s">
        <v>3630</v>
      </c>
      <c r="D2668" s="13" t="s">
        <v>1156</v>
      </c>
      <c r="E2668" s="189">
        <v>72.400000000000006</v>
      </c>
      <c r="F2668" s="58">
        <v>53.06</v>
      </c>
      <c r="G2668" s="15">
        <v>0</v>
      </c>
      <c r="H2668" s="15">
        <f t="shared" si="77"/>
        <v>53.06</v>
      </c>
    </row>
    <row r="2669" spans="1:8" s="8" customFormat="1" ht="15.75" customHeight="1" x14ac:dyDescent="0.25">
      <c r="A2669" s="96">
        <v>656</v>
      </c>
      <c r="B2669" s="12"/>
      <c r="C2669" s="194" t="s">
        <v>3631</v>
      </c>
      <c r="D2669" s="13" t="s">
        <v>1156</v>
      </c>
      <c r="E2669" s="189">
        <v>1</v>
      </c>
      <c r="F2669" s="58">
        <v>51.06</v>
      </c>
      <c r="G2669" s="15">
        <v>0</v>
      </c>
      <c r="H2669" s="15">
        <f t="shared" si="77"/>
        <v>51.06</v>
      </c>
    </row>
    <row r="2670" spans="1:8" s="8" customFormat="1" ht="15.75" customHeight="1" x14ac:dyDescent="0.25">
      <c r="A2670" s="96">
        <v>657</v>
      </c>
      <c r="B2670" s="12"/>
      <c r="C2670" s="194" t="s">
        <v>3632</v>
      </c>
      <c r="D2670" s="13" t="s">
        <v>1156</v>
      </c>
      <c r="E2670" s="189">
        <v>1</v>
      </c>
      <c r="F2670" s="58">
        <v>79.920000000000073</v>
      </c>
      <c r="G2670" s="15">
        <v>0</v>
      </c>
      <c r="H2670" s="15">
        <f t="shared" si="77"/>
        <v>79.920000000000073</v>
      </c>
    </row>
    <row r="2671" spans="1:8" s="8" customFormat="1" ht="15.75" customHeight="1" x14ac:dyDescent="0.25">
      <c r="A2671" s="96">
        <v>658</v>
      </c>
      <c r="B2671" s="12"/>
      <c r="C2671" s="81" t="s">
        <v>3633</v>
      </c>
      <c r="D2671" s="13" t="s">
        <v>1156</v>
      </c>
      <c r="E2671" s="189">
        <v>1</v>
      </c>
      <c r="F2671" s="58">
        <v>65</v>
      </c>
      <c r="G2671" s="15">
        <v>0</v>
      </c>
      <c r="H2671" s="15">
        <f t="shared" si="77"/>
        <v>65</v>
      </c>
    </row>
    <row r="2672" spans="1:8" s="8" customFormat="1" ht="15.75" customHeight="1" x14ac:dyDescent="0.25">
      <c r="A2672" s="96">
        <v>659</v>
      </c>
      <c r="B2672" s="12"/>
      <c r="C2672" s="81" t="s">
        <v>3634</v>
      </c>
      <c r="D2672" s="13" t="s">
        <v>1156</v>
      </c>
      <c r="E2672" s="189">
        <v>1</v>
      </c>
      <c r="F2672" s="58">
        <v>140</v>
      </c>
      <c r="G2672" s="15">
        <v>0</v>
      </c>
      <c r="H2672" s="15">
        <f t="shared" si="77"/>
        <v>140</v>
      </c>
    </row>
    <row r="2673" spans="1:8" s="8" customFormat="1" ht="15.75" customHeight="1" x14ac:dyDescent="0.25">
      <c r="A2673" s="96">
        <v>660</v>
      </c>
      <c r="B2673" s="12"/>
      <c r="C2673" s="48" t="s">
        <v>3635</v>
      </c>
      <c r="D2673" s="13" t="s">
        <v>1156</v>
      </c>
      <c r="E2673" s="189">
        <v>20</v>
      </c>
      <c r="F2673" s="193">
        <v>600</v>
      </c>
      <c r="G2673" s="15">
        <v>0</v>
      </c>
      <c r="H2673" s="15">
        <f t="shared" si="77"/>
        <v>600</v>
      </c>
    </row>
    <row r="2674" spans="1:8" s="8" customFormat="1" ht="15.75" customHeight="1" x14ac:dyDescent="0.25">
      <c r="A2674" s="96">
        <v>661</v>
      </c>
      <c r="B2674" s="12"/>
      <c r="C2674" s="48" t="s">
        <v>3542</v>
      </c>
      <c r="D2674" s="13" t="s">
        <v>1156</v>
      </c>
      <c r="E2674" s="189">
        <v>0</v>
      </c>
      <c r="F2674" s="58">
        <v>0</v>
      </c>
      <c r="G2674" s="15">
        <v>0</v>
      </c>
      <c r="H2674" s="15">
        <f t="shared" si="77"/>
        <v>0</v>
      </c>
    </row>
    <row r="2675" spans="1:8" s="8" customFormat="1" ht="15.75" customHeight="1" x14ac:dyDescent="0.25">
      <c r="A2675" s="96">
        <v>662</v>
      </c>
      <c r="B2675" s="12"/>
      <c r="C2675" s="81" t="s">
        <v>3636</v>
      </c>
      <c r="D2675" s="13" t="s">
        <v>1156</v>
      </c>
      <c r="E2675" s="189">
        <v>4</v>
      </c>
      <c r="F2675" s="58">
        <v>96</v>
      </c>
      <c r="G2675" s="15">
        <v>0</v>
      </c>
      <c r="H2675" s="15">
        <f t="shared" si="77"/>
        <v>96</v>
      </c>
    </row>
    <row r="2676" spans="1:8" s="8" customFormat="1" ht="15.75" customHeight="1" x14ac:dyDescent="0.25">
      <c r="A2676" s="96">
        <v>663</v>
      </c>
      <c r="B2676" s="12"/>
      <c r="C2676" s="81" t="s">
        <v>3637</v>
      </c>
      <c r="D2676" s="13" t="s">
        <v>1156</v>
      </c>
      <c r="E2676" s="189">
        <v>3</v>
      </c>
      <c r="F2676" s="58">
        <v>36.42</v>
      </c>
      <c r="G2676" s="15">
        <v>0</v>
      </c>
      <c r="H2676" s="15">
        <f t="shared" si="77"/>
        <v>36.42</v>
      </c>
    </row>
    <row r="2677" spans="1:8" s="8" customFormat="1" ht="15.75" customHeight="1" x14ac:dyDescent="0.25">
      <c r="A2677" s="96">
        <v>664</v>
      </c>
      <c r="B2677" s="12"/>
      <c r="C2677" s="81" t="s">
        <v>3638</v>
      </c>
      <c r="D2677" s="13" t="s">
        <v>1156</v>
      </c>
      <c r="E2677" s="189">
        <v>4</v>
      </c>
      <c r="F2677" s="58">
        <v>70.2</v>
      </c>
      <c r="G2677" s="15">
        <v>0</v>
      </c>
      <c r="H2677" s="15">
        <f t="shared" si="77"/>
        <v>70.2</v>
      </c>
    </row>
    <row r="2678" spans="1:8" s="8" customFormat="1" ht="15.75" customHeight="1" x14ac:dyDescent="0.25">
      <c r="A2678" s="96">
        <v>665</v>
      </c>
      <c r="B2678" s="12"/>
      <c r="C2678" s="81" t="s">
        <v>3639</v>
      </c>
      <c r="D2678" s="13" t="s">
        <v>1156</v>
      </c>
      <c r="E2678" s="189">
        <v>3</v>
      </c>
      <c r="F2678" s="58">
        <v>75</v>
      </c>
      <c r="G2678" s="15">
        <v>0</v>
      </c>
      <c r="H2678" s="15">
        <f t="shared" si="77"/>
        <v>75</v>
      </c>
    </row>
    <row r="2679" spans="1:8" s="8" customFormat="1" ht="15.75" customHeight="1" x14ac:dyDescent="0.25">
      <c r="A2679" s="96">
        <v>666</v>
      </c>
      <c r="B2679" s="12"/>
      <c r="C2679" s="81" t="s">
        <v>3640</v>
      </c>
      <c r="D2679" s="13" t="s">
        <v>1156</v>
      </c>
      <c r="E2679" s="189">
        <v>4</v>
      </c>
      <c r="F2679" s="196">
        <v>24</v>
      </c>
      <c r="G2679" s="15">
        <v>0</v>
      </c>
      <c r="H2679" s="15">
        <f t="shared" si="77"/>
        <v>24</v>
      </c>
    </row>
    <row r="2680" spans="1:8" s="8" customFormat="1" ht="15.75" customHeight="1" x14ac:dyDescent="0.25">
      <c r="A2680" s="96">
        <v>667</v>
      </c>
      <c r="B2680" s="12"/>
      <c r="C2680" s="81" t="s">
        <v>3641</v>
      </c>
      <c r="D2680" s="13" t="s">
        <v>1156</v>
      </c>
      <c r="E2680" s="55">
        <v>1</v>
      </c>
      <c r="F2680" s="58">
        <v>132</v>
      </c>
      <c r="G2680" s="15">
        <v>0</v>
      </c>
      <c r="H2680" s="15">
        <f t="shared" si="77"/>
        <v>132</v>
      </c>
    </row>
    <row r="2681" spans="1:8" s="8" customFormat="1" ht="15.75" customHeight="1" x14ac:dyDescent="0.25">
      <c r="A2681" s="96">
        <v>668</v>
      </c>
      <c r="B2681" s="12"/>
      <c r="C2681" s="290" t="s">
        <v>3642</v>
      </c>
      <c r="D2681" s="13" t="s">
        <v>1156</v>
      </c>
      <c r="E2681" s="55">
        <v>20</v>
      </c>
      <c r="F2681" s="58">
        <v>180</v>
      </c>
      <c r="G2681" s="15">
        <v>0</v>
      </c>
      <c r="H2681" s="15">
        <f t="shared" si="77"/>
        <v>180</v>
      </c>
    </row>
    <row r="2682" spans="1:8" s="8" customFormat="1" ht="15.75" customHeight="1" x14ac:dyDescent="0.25">
      <c r="A2682" s="96">
        <v>669</v>
      </c>
      <c r="B2682" s="12"/>
      <c r="C2682" s="290" t="s">
        <v>3708</v>
      </c>
      <c r="D2682" s="13" t="s">
        <v>1156</v>
      </c>
      <c r="E2682" s="55">
        <v>8</v>
      </c>
      <c r="F2682" s="58">
        <v>496</v>
      </c>
      <c r="G2682" s="15">
        <v>0</v>
      </c>
      <c r="H2682" s="15">
        <f t="shared" si="77"/>
        <v>496</v>
      </c>
    </row>
    <row r="2683" spans="1:8" s="8" customFormat="1" ht="15.75" customHeight="1" x14ac:dyDescent="0.25">
      <c r="A2683" s="96">
        <v>670</v>
      </c>
      <c r="B2683" s="12"/>
      <c r="C2683" s="290" t="s">
        <v>3643</v>
      </c>
      <c r="D2683" s="13" t="s">
        <v>1156</v>
      </c>
      <c r="E2683" s="55">
        <v>4</v>
      </c>
      <c r="F2683" s="55">
        <v>30.72</v>
      </c>
      <c r="G2683" s="15">
        <v>0</v>
      </c>
      <c r="H2683" s="15">
        <f t="shared" si="77"/>
        <v>30.72</v>
      </c>
    </row>
    <row r="2684" spans="1:8" s="8" customFormat="1" ht="15.75" customHeight="1" x14ac:dyDescent="0.25">
      <c r="A2684" s="96">
        <v>671</v>
      </c>
      <c r="B2684" s="12"/>
      <c r="C2684" s="290" t="s">
        <v>3644</v>
      </c>
      <c r="D2684" s="13" t="s">
        <v>1156</v>
      </c>
      <c r="E2684" s="55">
        <v>1</v>
      </c>
      <c r="F2684" s="58">
        <v>30</v>
      </c>
      <c r="G2684" s="15">
        <v>0</v>
      </c>
      <c r="H2684" s="15">
        <f t="shared" si="77"/>
        <v>30</v>
      </c>
    </row>
    <row r="2685" spans="1:8" s="8" customFormat="1" ht="15.75" customHeight="1" x14ac:dyDescent="0.25">
      <c r="A2685" s="96">
        <v>672</v>
      </c>
      <c r="B2685" s="12"/>
      <c r="C2685" s="290" t="s">
        <v>3645</v>
      </c>
      <c r="D2685" s="13" t="s">
        <v>1156</v>
      </c>
      <c r="E2685" s="55">
        <v>100</v>
      </c>
      <c r="F2685" s="58">
        <v>4500</v>
      </c>
      <c r="G2685" s="15">
        <v>0</v>
      </c>
      <c r="H2685" s="15">
        <f t="shared" si="77"/>
        <v>4500</v>
      </c>
    </row>
    <row r="2686" spans="1:8" s="8" customFormat="1" ht="15.75" customHeight="1" x14ac:dyDescent="0.25">
      <c r="A2686" s="96">
        <v>673</v>
      </c>
      <c r="B2686" s="12"/>
      <c r="C2686" s="290" t="s">
        <v>3646</v>
      </c>
      <c r="D2686" s="13" t="s">
        <v>1156</v>
      </c>
      <c r="E2686" s="55">
        <v>8</v>
      </c>
      <c r="F2686" s="58">
        <v>400</v>
      </c>
      <c r="G2686" s="15">
        <v>0</v>
      </c>
      <c r="H2686" s="15">
        <f t="shared" si="77"/>
        <v>400</v>
      </c>
    </row>
    <row r="2687" spans="1:8" s="8" customFormat="1" ht="15.75" customHeight="1" x14ac:dyDescent="0.25">
      <c r="A2687" s="96">
        <v>674</v>
      </c>
      <c r="B2687" s="12"/>
      <c r="C2687" s="290" t="s">
        <v>3709</v>
      </c>
      <c r="D2687" s="13" t="s">
        <v>1156</v>
      </c>
      <c r="E2687" s="55">
        <v>58.000000000000007</v>
      </c>
      <c r="F2687" s="55">
        <v>218.79</v>
      </c>
      <c r="G2687" s="15">
        <v>0</v>
      </c>
      <c r="H2687" s="15">
        <f t="shared" si="77"/>
        <v>218.79</v>
      </c>
    </row>
    <row r="2688" spans="1:8" s="8" customFormat="1" ht="15.75" customHeight="1" x14ac:dyDescent="0.25">
      <c r="A2688" s="96">
        <v>675</v>
      </c>
      <c r="B2688" s="12"/>
      <c r="C2688" s="290" t="s">
        <v>3647</v>
      </c>
      <c r="D2688" s="13" t="s">
        <v>1156</v>
      </c>
      <c r="E2688" s="55">
        <v>1</v>
      </c>
      <c r="F2688" s="58">
        <v>480</v>
      </c>
      <c r="G2688" s="15">
        <v>0</v>
      </c>
      <c r="H2688" s="15">
        <f t="shared" si="77"/>
        <v>480</v>
      </c>
    </row>
    <row r="2689" spans="1:8" s="8" customFormat="1" ht="15.75" customHeight="1" x14ac:dyDescent="0.25">
      <c r="A2689" s="96">
        <v>676</v>
      </c>
      <c r="B2689" s="12"/>
      <c r="C2689" s="290" t="s">
        <v>3648</v>
      </c>
      <c r="D2689" s="13" t="s">
        <v>1156</v>
      </c>
      <c r="E2689" s="55">
        <v>16</v>
      </c>
      <c r="F2689" s="58">
        <v>57.8</v>
      </c>
      <c r="G2689" s="15">
        <v>0</v>
      </c>
      <c r="H2689" s="15">
        <f t="shared" si="77"/>
        <v>57.8</v>
      </c>
    </row>
    <row r="2690" spans="1:8" s="8" customFormat="1" ht="15.75" customHeight="1" x14ac:dyDescent="0.25">
      <c r="A2690" s="96">
        <v>677</v>
      </c>
      <c r="B2690" s="12"/>
      <c r="C2690" s="290" t="s">
        <v>3649</v>
      </c>
      <c r="D2690" s="13" t="s">
        <v>1156</v>
      </c>
      <c r="E2690" s="55">
        <v>2</v>
      </c>
      <c r="F2690" s="58">
        <v>120</v>
      </c>
      <c r="G2690" s="15">
        <v>0</v>
      </c>
      <c r="H2690" s="15">
        <f t="shared" si="77"/>
        <v>120</v>
      </c>
    </row>
    <row r="2691" spans="1:8" s="8" customFormat="1" ht="15.75" customHeight="1" x14ac:dyDescent="0.25">
      <c r="A2691" s="96">
        <v>678</v>
      </c>
      <c r="B2691" s="12"/>
      <c r="C2691" s="290" t="s">
        <v>3650</v>
      </c>
      <c r="D2691" s="13" t="s">
        <v>1156</v>
      </c>
      <c r="E2691" s="55">
        <v>1</v>
      </c>
      <c r="F2691" s="58">
        <v>12.5</v>
      </c>
      <c r="G2691" s="15">
        <v>0</v>
      </c>
      <c r="H2691" s="15">
        <f t="shared" si="77"/>
        <v>12.5</v>
      </c>
    </row>
    <row r="2692" spans="1:8" s="8" customFormat="1" ht="15.75" customHeight="1" x14ac:dyDescent="0.25">
      <c r="A2692" s="96">
        <v>679</v>
      </c>
      <c r="B2692" s="12"/>
      <c r="C2692" s="290" t="s">
        <v>3651</v>
      </c>
      <c r="D2692" s="13" t="s">
        <v>1156</v>
      </c>
      <c r="E2692" s="93">
        <v>4</v>
      </c>
      <c r="F2692" s="55">
        <v>14.32</v>
      </c>
      <c r="G2692" s="15">
        <v>0</v>
      </c>
      <c r="H2692" s="15">
        <f t="shared" si="77"/>
        <v>14.32</v>
      </c>
    </row>
    <row r="2693" spans="1:8" s="8" customFormat="1" ht="15.75" customHeight="1" x14ac:dyDescent="0.25">
      <c r="A2693" s="96">
        <v>680</v>
      </c>
      <c r="B2693" s="12"/>
      <c r="C2693" s="290" t="s">
        <v>3652</v>
      </c>
      <c r="D2693" s="13" t="s">
        <v>1156</v>
      </c>
      <c r="E2693" s="55">
        <v>1</v>
      </c>
      <c r="F2693" s="58">
        <v>2.5</v>
      </c>
      <c r="G2693" s="15">
        <v>0</v>
      </c>
      <c r="H2693" s="15">
        <f t="shared" si="77"/>
        <v>2.5</v>
      </c>
    </row>
    <row r="2694" spans="1:8" s="8" customFormat="1" ht="15.75" customHeight="1" x14ac:dyDescent="0.25">
      <c r="A2694" s="96">
        <v>681</v>
      </c>
      <c r="B2694" s="12"/>
      <c r="C2694" s="290" t="s">
        <v>3653</v>
      </c>
      <c r="D2694" s="13" t="s">
        <v>1156</v>
      </c>
      <c r="E2694" s="55">
        <v>5</v>
      </c>
      <c r="F2694" s="55">
        <v>173.22</v>
      </c>
      <c r="G2694" s="15">
        <v>0</v>
      </c>
      <c r="H2694" s="15">
        <f t="shared" si="77"/>
        <v>173.22</v>
      </c>
    </row>
    <row r="2695" spans="1:8" s="8" customFormat="1" ht="15.75" customHeight="1" x14ac:dyDescent="0.25">
      <c r="A2695" s="96">
        <v>682</v>
      </c>
      <c r="B2695" s="12"/>
      <c r="C2695" s="290" t="s">
        <v>3654</v>
      </c>
      <c r="D2695" s="13" t="s">
        <v>1156</v>
      </c>
      <c r="E2695" s="55">
        <v>2</v>
      </c>
      <c r="F2695" s="58">
        <v>60</v>
      </c>
      <c r="G2695" s="15">
        <v>0</v>
      </c>
      <c r="H2695" s="15">
        <f t="shared" si="77"/>
        <v>60</v>
      </c>
    </row>
    <row r="2696" spans="1:8" s="8" customFormat="1" ht="15.75" customHeight="1" x14ac:dyDescent="0.25">
      <c r="A2696" s="96">
        <v>683</v>
      </c>
      <c r="B2696" s="12"/>
      <c r="C2696" s="290" t="s">
        <v>3655</v>
      </c>
      <c r="D2696" s="13" t="s">
        <v>1156</v>
      </c>
      <c r="E2696" s="55">
        <v>9</v>
      </c>
      <c r="F2696" s="55">
        <v>148.63999999999999</v>
      </c>
      <c r="G2696" s="15">
        <v>0</v>
      </c>
      <c r="H2696" s="15">
        <f t="shared" si="77"/>
        <v>148.63999999999999</v>
      </c>
    </row>
    <row r="2697" spans="1:8" s="8" customFormat="1" ht="15.75" customHeight="1" x14ac:dyDescent="0.25">
      <c r="A2697" s="96">
        <v>684</v>
      </c>
      <c r="B2697" s="12"/>
      <c r="C2697" s="290" t="s">
        <v>3656</v>
      </c>
      <c r="D2697" s="13" t="s">
        <v>1156</v>
      </c>
      <c r="E2697" s="55">
        <v>1</v>
      </c>
      <c r="F2697" s="58">
        <v>13</v>
      </c>
      <c r="G2697" s="15">
        <v>0</v>
      </c>
      <c r="H2697" s="15">
        <f t="shared" si="77"/>
        <v>13</v>
      </c>
    </row>
    <row r="2698" spans="1:8" s="8" customFormat="1" ht="15.75" customHeight="1" x14ac:dyDescent="0.25">
      <c r="A2698" s="96">
        <v>685</v>
      </c>
      <c r="B2698" s="12"/>
      <c r="C2698" s="290" t="s">
        <v>3656</v>
      </c>
      <c r="D2698" s="13" t="s">
        <v>1156</v>
      </c>
      <c r="E2698" s="55">
        <v>15</v>
      </c>
      <c r="F2698" s="58">
        <v>240</v>
      </c>
      <c r="G2698" s="15">
        <v>0</v>
      </c>
      <c r="H2698" s="15">
        <f t="shared" si="77"/>
        <v>240</v>
      </c>
    </row>
    <row r="2699" spans="1:8" s="8" customFormat="1" ht="15.75" customHeight="1" x14ac:dyDescent="0.25">
      <c r="A2699" s="96">
        <v>686</v>
      </c>
      <c r="B2699" s="12"/>
      <c r="C2699" s="290" t="s">
        <v>3657</v>
      </c>
      <c r="D2699" s="13" t="s">
        <v>1156</v>
      </c>
      <c r="E2699" s="55">
        <v>11.8</v>
      </c>
      <c r="F2699" s="55">
        <v>109.56</v>
      </c>
      <c r="G2699" s="15">
        <v>0</v>
      </c>
      <c r="H2699" s="15">
        <f t="shared" si="77"/>
        <v>109.56</v>
      </c>
    </row>
    <row r="2700" spans="1:8" s="8" customFormat="1" ht="15.75" customHeight="1" x14ac:dyDescent="0.25">
      <c r="A2700" s="96">
        <v>687</v>
      </c>
      <c r="B2700" s="12"/>
      <c r="C2700" s="290" t="s">
        <v>3658</v>
      </c>
      <c r="D2700" s="13" t="s">
        <v>1156</v>
      </c>
      <c r="E2700" s="55">
        <v>22.5</v>
      </c>
      <c r="F2700" s="58">
        <v>369</v>
      </c>
      <c r="G2700" s="15">
        <v>0</v>
      </c>
      <c r="H2700" s="15">
        <f t="shared" si="77"/>
        <v>369</v>
      </c>
    </row>
    <row r="2701" spans="1:8" s="8" customFormat="1" ht="15.75" customHeight="1" x14ac:dyDescent="0.25">
      <c r="A2701" s="96">
        <v>688</v>
      </c>
      <c r="B2701" s="12"/>
      <c r="C2701" s="290" t="s">
        <v>3659</v>
      </c>
      <c r="D2701" s="13" t="s">
        <v>1156</v>
      </c>
      <c r="E2701" s="55">
        <v>164</v>
      </c>
      <c r="F2701" s="58">
        <v>3280</v>
      </c>
      <c r="G2701" s="15">
        <v>0</v>
      </c>
      <c r="H2701" s="15">
        <f t="shared" si="77"/>
        <v>3280</v>
      </c>
    </row>
    <row r="2702" spans="1:8" s="8" customFormat="1" ht="15.75" customHeight="1" x14ac:dyDescent="0.25">
      <c r="A2702" s="96">
        <v>689</v>
      </c>
      <c r="B2702" s="12"/>
      <c r="C2702" s="290" t="s">
        <v>3660</v>
      </c>
      <c r="D2702" s="13" t="s">
        <v>1156</v>
      </c>
      <c r="E2702" s="55">
        <v>3.4999999999999996</v>
      </c>
      <c r="F2702" s="55">
        <v>11.21</v>
      </c>
      <c r="G2702" s="15">
        <v>0</v>
      </c>
      <c r="H2702" s="15">
        <f t="shared" si="77"/>
        <v>11.21</v>
      </c>
    </row>
    <row r="2703" spans="1:8" s="8" customFormat="1" ht="15.75" customHeight="1" x14ac:dyDescent="0.25">
      <c r="A2703" s="96">
        <v>690</v>
      </c>
      <c r="B2703" s="12"/>
      <c r="C2703" s="195" t="s">
        <v>3661</v>
      </c>
      <c r="D2703" s="13" t="s">
        <v>1156</v>
      </c>
      <c r="E2703" s="55">
        <v>1</v>
      </c>
      <c r="F2703" s="58">
        <v>85</v>
      </c>
      <c r="G2703" s="15">
        <v>0</v>
      </c>
      <c r="H2703" s="15">
        <f t="shared" si="77"/>
        <v>85</v>
      </c>
    </row>
    <row r="2704" spans="1:8" s="8" customFormat="1" ht="15.75" customHeight="1" x14ac:dyDescent="0.25">
      <c r="A2704" s="96">
        <v>691</v>
      </c>
      <c r="B2704" s="12"/>
      <c r="C2704" s="290" t="s">
        <v>3662</v>
      </c>
      <c r="D2704" s="13" t="s">
        <v>1156</v>
      </c>
      <c r="E2704" s="55">
        <v>6.4</v>
      </c>
      <c r="F2704" s="55">
        <v>66.11</v>
      </c>
      <c r="G2704" s="15">
        <v>0</v>
      </c>
      <c r="H2704" s="15">
        <f t="shared" si="77"/>
        <v>66.11</v>
      </c>
    </row>
    <row r="2705" spans="1:8" s="8" customFormat="1" ht="15.75" customHeight="1" x14ac:dyDescent="0.25">
      <c r="A2705" s="96">
        <v>692</v>
      </c>
      <c r="B2705" s="12"/>
      <c r="C2705" s="290" t="s">
        <v>3663</v>
      </c>
      <c r="D2705" s="13" t="s">
        <v>1156</v>
      </c>
      <c r="E2705" s="55">
        <v>3</v>
      </c>
      <c r="F2705" s="58">
        <v>44.8</v>
      </c>
      <c r="G2705" s="15">
        <v>0</v>
      </c>
      <c r="H2705" s="15">
        <f t="shared" si="77"/>
        <v>44.8</v>
      </c>
    </row>
    <row r="2706" spans="1:8" s="8" customFormat="1" ht="15.75" customHeight="1" x14ac:dyDescent="0.25">
      <c r="A2706" s="96">
        <v>693</v>
      </c>
      <c r="B2706" s="12"/>
      <c r="C2706" s="290" t="s">
        <v>3664</v>
      </c>
      <c r="D2706" s="13" t="s">
        <v>1156</v>
      </c>
      <c r="E2706" s="55">
        <v>18.5</v>
      </c>
      <c r="F2706" s="55">
        <v>47.77</v>
      </c>
      <c r="G2706" s="15">
        <v>0</v>
      </c>
      <c r="H2706" s="15">
        <f t="shared" si="77"/>
        <v>47.77</v>
      </c>
    </row>
    <row r="2707" spans="1:8" s="8" customFormat="1" ht="15.75" customHeight="1" x14ac:dyDescent="0.25">
      <c r="A2707" s="96">
        <v>694</v>
      </c>
      <c r="B2707" s="12"/>
      <c r="C2707" s="290" t="s">
        <v>3665</v>
      </c>
      <c r="D2707" s="13" t="s">
        <v>1156</v>
      </c>
      <c r="E2707" s="55">
        <v>16</v>
      </c>
      <c r="F2707" s="58">
        <v>91.2</v>
      </c>
      <c r="G2707" s="15">
        <v>0</v>
      </c>
      <c r="H2707" s="15">
        <f t="shared" si="77"/>
        <v>91.2</v>
      </c>
    </row>
    <row r="2708" spans="1:8" s="8" customFormat="1" ht="15.75" customHeight="1" x14ac:dyDescent="0.25">
      <c r="A2708" s="96">
        <v>695</v>
      </c>
      <c r="B2708" s="12"/>
      <c r="C2708" s="290" t="s">
        <v>3666</v>
      </c>
      <c r="D2708" s="13" t="s">
        <v>1156</v>
      </c>
      <c r="E2708" s="55">
        <v>5</v>
      </c>
      <c r="F2708" s="58">
        <v>42.3</v>
      </c>
      <c r="G2708" s="15">
        <v>0</v>
      </c>
      <c r="H2708" s="15">
        <f t="shared" si="77"/>
        <v>42.3</v>
      </c>
    </row>
    <row r="2709" spans="1:8" s="8" customFormat="1" ht="15.75" customHeight="1" x14ac:dyDescent="0.25">
      <c r="A2709" s="96">
        <v>696</v>
      </c>
      <c r="B2709" s="12"/>
      <c r="C2709" s="290" t="s">
        <v>3667</v>
      </c>
      <c r="D2709" s="13" t="s">
        <v>1156</v>
      </c>
      <c r="E2709" s="55">
        <v>44.83</v>
      </c>
      <c r="F2709" s="55">
        <v>61.34</v>
      </c>
      <c r="G2709" s="15">
        <v>0</v>
      </c>
      <c r="H2709" s="15">
        <f t="shared" si="77"/>
        <v>61.34</v>
      </c>
    </row>
    <row r="2710" spans="1:8" s="8" customFormat="1" ht="15.75" customHeight="1" x14ac:dyDescent="0.25">
      <c r="A2710" s="96">
        <v>697</v>
      </c>
      <c r="B2710" s="12"/>
      <c r="C2710" s="290" t="s">
        <v>3668</v>
      </c>
      <c r="D2710" s="13" t="s">
        <v>1156</v>
      </c>
      <c r="E2710" s="55">
        <v>29.89</v>
      </c>
      <c r="F2710" s="55">
        <v>104.28</v>
      </c>
      <c r="G2710" s="15">
        <v>0</v>
      </c>
      <c r="H2710" s="15">
        <f t="shared" si="77"/>
        <v>104.28</v>
      </c>
    </row>
    <row r="2711" spans="1:8" s="8" customFormat="1" ht="15.75" customHeight="1" x14ac:dyDescent="0.25">
      <c r="A2711" s="96">
        <v>698</v>
      </c>
      <c r="B2711" s="12"/>
      <c r="C2711" s="290" t="s">
        <v>3669</v>
      </c>
      <c r="D2711" s="13" t="s">
        <v>1061</v>
      </c>
      <c r="E2711" s="55">
        <v>4</v>
      </c>
      <c r="F2711" s="58">
        <v>168</v>
      </c>
      <c r="G2711" s="15">
        <v>0</v>
      </c>
      <c r="H2711" s="15">
        <f t="shared" si="77"/>
        <v>168</v>
      </c>
    </row>
    <row r="2712" spans="1:8" s="8" customFormat="1" ht="15.75" customHeight="1" x14ac:dyDescent="0.25">
      <c r="A2712" s="96">
        <v>699</v>
      </c>
      <c r="B2712" s="12"/>
      <c r="C2712" s="290" t="s">
        <v>3670</v>
      </c>
      <c r="D2712" s="13" t="s">
        <v>1156</v>
      </c>
      <c r="E2712" s="55">
        <v>11</v>
      </c>
      <c r="F2712" s="55">
        <v>119.97</v>
      </c>
      <c r="G2712" s="15">
        <v>0</v>
      </c>
      <c r="H2712" s="15">
        <f t="shared" si="77"/>
        <v>119.97</v>
      </c>
    </row>
    <row r="2713" spans="1:8" s="8" customFormat="1" ht="15.75" customHeight="1" x14ac:dyDescent="0.25">
      <c r="A2713" s="96">
        <v>700</v>
      </c>
      <c r="B2713" s="12"/>
      <c r="C2713" s="290" t="s">
        <v>3671</v>
      </c>
      <c r="D2713" s="13" t="s">
        <v>1156</v>
      </c>
      <c r="E2713" s="55">
        <v>4</v>
      </c>
      <c r="F2713" s="58">
        <v>104</v>
      </c>
      <c r="G2713" s="15">
        <v>0</v>
      </c>
      <c r="H2713" s="15">
        <f t="shared" si="77"/>
        <v>104</v>
      </c>
    </row>
    <row r="2714" spans="1:8" s="8" customFormat="1" ht="15.75" customHeight="1" x14ac:dyDescent="0.25">
      <c r="A2714" s="96">
        <v>701</v>
      </c>
      <c r="B2714" s="12"/>
      <c r="C2714" s="291" t="s">
        <v>3672</v>
      </c>
      <c r="D2714" s="13" t="s">
        <v>1156</v>
      </c>
      <c r="E2714" s="55">
        <v>110.00000000000001</v>
      </c>
      <c r="F2714" s="55">
        <v>921.79000000000019</v>
      </c>
      <c r="G2714" s="15">
        <v>0</v>
      </c>
      <c r="H2714" s="15">
        <f t="shared" si="77"/>
        <v>921.79000000000019</v>
      </c>
    </row>
    <row r="2715" spans="1:8" s="8" customFormat="1" ht="15.75" customHeight="1" x14ac:dyDescent="0.25">
      <c r="A2715" s="96">
        <v>702</v>
      </c>
      <c r="B2715" s="12"/>
      <c r="C2715" s="291" t="s">
        <v>3673</v>
      </c>
      <c r="D2715" s="13" t="s">
        <v>1156</v>
      </c>
      <c r="E2715" s="55">
        <v>1</v>
      </c>
      <c r="F2715" s="58">
        <v>108</v>
      </c>
      <c r="G2715" s="15">
        <v>0</v>
      </c>
      <c r="H2715" s="15">
        <f t="shared" si="77"/>
        <v>108</v>
      </c>
    </row>
    <row r="2716" spans="1:8" s="8" customFormat="1" ht="15.75" customHeight="1" x14ac:dyDescent="0.25">
      <c r="A2716" s="96">
        <v>703</v>
      </c>
      <c r="B2716" s="12"/>
      <c r="C2716" s="291" t="s">
        <v>3674</v>
      </c>
      <c r="D2716" s="13" t="s">
        <v>1156</v>
      </c>
      <c r="E2716" s="55">
        <v>3</v>
      </c>
      <c r="F2716" s="58">
        <v>465</v>
      </c>
      <c r="G2716" s="15">
        <v>0</v>
      </c>
      <c r="H2716" s="15">
        <f t="shared" si="77"/>
        <v>465</v>
      </c>
    </row>
    <row r="2717" spans="1:8" s="8" customFormat="1" ht="15.75" customHeight="1" x14ac:dyDescent="0.25">
      <c r="A2717" s="96">
        <v>704</v>
      </c>
      <c r="B2717" s="12"/>
      <c r="C2717" s="291" t="s">
        <v>3675</v>
      </c>
      <c r="D2717" s="11" t="s">
        <v>1156</v>
      </c>
      <c r="E2717" s="55">
        <v>3</v>
      </c>
      <c r="F2717" s="58">
        <v>525</v>
      </c>
      <c r="G2717" s="15">
        <v>0</v>
      </c>
      <c r="H2717" s="30">
        <f>F2717-G2717</f>
        <v>525</v>
      </c>
    </row>
    <row r="2718" spans="1:8" s="8" customFormat="1" ht="15.75" customHeight="1" x14ac:dyDescent="0.25">
      <c r="A2718" s="96">
        <v>705</v>
      </c>
      <c r="B2718" s="12"/>
      <c r="C2718" s="291" t="s">
        <v>3676</v>
      </c>
      <c r="D2718" s="11" t="s">
        <v>1156</v>
      </c>
      <c r="E2718" s="55">
        <v>1</v>
      </c>
      <c r="F2718" s="58">
        <v>80</v>
      </c>
      <c r="G2718" s="15">
        <v>0</v>
      </c>
      <c r="H2718" s="30">
        <f t="shared" ref="H2718:H2729" si="78">F2718-G2718</f>
        <v>80</v>
      </c>
    </row>
    <row r="2719" spans="1:8" s="8" customFormat="1" ht="15.75" customHeight="1" x14ac:dyDescent="0.25">
      <c r="A2719" s="96">
        <v>706</v>
      </c>
      <c r="B2719" s="12"/>
      <c r="C2719" s="291" t="s">
        <v>3677</v>
      </c>
      <c r="D2719" s="11" t="s">
        <v>1156</v>
      </c>
      <c r="E2719" s="55">
        <v>2</v>
      </c>
      <c r="F2719" s="58">
        <v>125</v>
      </c>
      <c r="G2719" s="15">
        <v>0</v>
      </c>
      <c r="H2719" s="30">
        <f t="shared" si="78"/>
        <v>125</v>
      </c>
    </row>
    <row r="2720" spans="1:8" s="8" customFormat="1" ht="15.75" customHeight="1" x14ac:dyDescent="0.25">
      <c r="A2720" s="96">
        <v>707</v>
      </c>
      <c r="B2720" s="12"/>
      <c r="C2720" s="291" t="s">
        <v>3678</v>
      </c>
      <c r="D2720" s="11" t="s">
        <v>1156</v>
      </c>
      <c r="E2720" s="55">
        <v>2</v>
      </c>
      <c r="F2720" s="58">
        <v>340</v>
      </c>
      <c r="G2720" s="15">
        <v>0</v>
      </c>
      <c r="H2720" s="30">
        <f t="shared" si="78"/>
        <v>340</v>
      </c>
    </row>
    <row r="2721" spans="1:8" s="8" customFormat="1" ht="15.75" customHeight="1" x14ac:dyDescent="0.25">
      <c r="A2721" s="96">
        <v>708</v>
      </c>
      <c r="B2721" s="12"/>
      <c r="C2721" s="291" t="s">
        <v>3679</v>
      </c>
      <c r="D2721" s="11" t="s">
        <v>1156</v>
      </c>
      <c r="E2721" s="55">
        <v>2</v>
      </c>
      <c r="F2721" s="58">
        <v>150</v>
      </c>
      <c r="G2721" s="15">
        <v>0</v>
      </c>
      <c r="H2721" s="30">
        <f t="shared" si="78"/>
        <v>150</v>
      </c>
    </row>
    <row r="2722" spans="1:8" s="8" customFormat="1" ht="15.75" customHeight="1" x14ac:dyDescent="0.25">
      <c r="A2722" s="96">
        <v>709</v>
      </c>
      <c r="B2722" s="12"/>
      <c r="C2722" s="291" t="s">
        <v>3679</v>
      </c>
      <c r="D2722" s="11" t="s">
        <v>1156</v>
      </c>
      <c r="E2722" s="55">
        <v>1</v>
      </c>
      <c r="F2722" s="58">
        <v>80</v>
      </c>
      <c r="G2722" s="15">
        <v>0</v>
      </c>
      <c r="H2722" s="30">
        <f t="shared" si="78"/>
        <v>80</v>
      </c>
    </row>
    <row r="2723" spans="1:8" s="8" customFormat="1" ht="15.75" customHeight="1" x14ac:dyDescent="0.25">
      <c r="A2723" s="96">
        <v>710</v>
      </c>
      <c r="B2723" s="12"/>
      <c r="C2723" s="291" t="s">
        <v>3680</v>
      </c>
      <c r="D2723" s="11" t="s">
        <v>1156</v>
      </c>
      <c r="E2723" s="55">
        <v>1</v>
      </c>
      <c r="F2723" s="58">
        <v>65</v>
      </c>
      <c r="G2723" s="15">
        <v>0</v>
      </c>
      <c r="H2723" s="30">
        <f t="shared" si="78"/>
        <v>65</v>
      </c>
    </row>
    <row r="2724" spans="1:8" s="8" customFormat="1" ht="15.75" customHeight="1" x14ac:dyDescent="0.25">
      <c r="A2724" s="96">
        <v>711</v>
      </c>
      <c r="B2724" s="12"/>
      <c r="C2724" s="291" t="s">
        <v>3681</v>
      </c>
      <c r="D2724" s="11" t="s">
        <v>1156</v>
      </c>
      <c r="E2724" s="55">
        <v>1</v>
      </c>
      <c r="F2724" s="58">
        <v>150</v>
      </c>
      <c r="G2724" s="15">
        <v>0</v>
      </c>
      <c r="H2724" s="30">
        <f t="shared" si="78"/>
        <v>150</v>
      </c>
    </row>
    <row r="2725" spans="1:8" s="8" customFormat="1" ht="15.75" customHeight="1" x14ac:dyDescent="0.25">
      <c r="A2725" s="96">
        <v>712</v>
      </c>
      <c r="B2725" s="12"/>
      <c r="C2725" s="291" t="s">
        <v>3682</v>
      </c>
      <c r="D2725" s="11" t="s">
        <v>1156</v>
      </c>
      <c r="E2725" s="55">
        <v>8</v>
      </c>
      <c r="F2725" s="55">
        <v>42.03</v>
      </c>
      <c r="G2725" s="15">
        <v>0</v>
      </c>
      <c r="H2725" s="30">
        <f t="shared" si="78"/>
        <v>42.03</v>
      </c>
    </row>
    <row r="2726" spans="1:8" s="8" customFormat="1" ht="15.75" customHeight="1" x14ac:dyDescent="0.25">
      <c r="A2726" s="96">
        <v>713</v>
      </c>
      <c r="B2726" s="12"/>
      <c r="C2726" s="291" t="s">
        <v>3795</v>
      </c>
      <c r="D2726" s="11" t="s">
        <v>1156</v>
      </c>
      <c r="E2726" s="55">
        <v>2</v>
      </c>
      <c r="F2726" s="58">
        <v>46</v>
      </c>
      <c r="G2726" s="15">
        <v>0</v>
      </c>
      <c r="H2726" s="30">
        <f t="shared" si="78"/>
        <v>46</v>
      </c>
    </row>
    <row r="2727" spans="1:8" s="8" customFormat="1" ht="15.75" customHeight="1" x14ac:dyDescent="0.25">
      <c r="A2727" s="96">
        <v>714</v>
      </c>
      <c r="B2727" s="12"/>
      <c r="C2727" s="291" t="s">
        <v>3683</v>
      </c>
      <c r="D2727" s="11" t="s">
        <v>1156</v>
      </c>
      <c r="E2727" s="55">
        <v>6</v>
      </c>
      <c r="F2727" s="58">
        <v>60</v>
      </c>
      <c r="G2727" s="15">
        <v>0</v>
      </c>
      <c r="H2727" s="30">
        <f t="shared" si="78"/>
        <v>60</v>
      </c>
    </row>
    <row r="2728" spans="1:8" s="8" customFormat="1" ht="15.75" customHeight="1" x14ac:dyDescent="0.25">
      <c r="A2728" s="96">
        <v>715</v>
      </c>
      <c r="B2728" s="12"/>
      <c r="C2728" s="291" t="s">
        <v>3684</v>
      </c>
      <c r="D2728" s="11" t="s">
        <v>1156</v>
      </c>
      <c r="E2728" s="55">
        <v>1</v>
      </c>
      <c r="F2728" s="58">
        <v>4.2</v>
      </c>
      <c r="G2728" s="15">
        <v>0</v>
      </c>
      <c r="H2728" s="30">
        <f t="shared" si="78"/>
        <v>4.2</v>
      </c>
    </row>
    <row r="2729" spans="1:8" s="8" customFormat="1" ht="15.75" customHeight="1" x14ac:dyDescent="0.25">
      <c r="A2729" s="96">
        <v>716</v>
      </c>
      <c r="B2729" s="12"/>
      <c r="C2729" s="290" t="s">
        <v>3685</v>
      </c>
      <c r="D2729" s="11" t="s">
        <v>1156</v>
      </c>
      <c r="E2729" s="55">
        <v>1</v>
      </c>
      <c r="F2729" s="58">
        <v>29.5</v>
      </c>
      <c r="G2729" s="15">
        <v>0</v>
      </c>
      <c r="H2729" s="30">
        <f t="shared" si="78"/>
        <v>29.5</v>
      </c>
    </row>
    <row r="2730" spans="1:8" s="8" customFormat="1" ht="15.75" customHeight="1" x14ac:dyDescent="0.25">
      <c r="A2730" s="96">
        <v>717</v>
      </c>
      <c r="B2730" s="12"/>
      <c r="C2730" s="290" t="s">
        <v>3686</v>
      </c>
      <c r="D2730" s="13" t="s">
        <v>1156</v>
      </c>
      <c r="E2730" s="55">
        <v>2</v>
      </c>
      <c r="F2730" s="58">
        <v>230</v>
      </c>
      <c r="G2730" s="15">
        <v>0</v>
      </c>
      <c r="H2730" s="15">
        <f>F2730-G2730</f>
        <v>230</v>
      </c>
    </row>
    <row r="2731" spans="1:8" s="8" customFormat="1" ht="15.75" customHeight="1" x14ac:dyDescent="0.25">
      <c r="A2731" s="96">
        <v>718</v>
      </c>
      <c r="B2731" s="12"/>
      <c r="C2731" s="291" t="s">
        <v>3687</v>
      </c>
      <c r="D2731" s="13" t="s">
        <v>1156</v>
      </c>
      <c r="E2731" s="55">
        <v>90.9</v>
      </c>
      <c r="F2731" s="58">
        <v>2000</v>
      </c>
      <c r="G2731" s="15">
        <v>0</v>
      </c>
      <c r="H2731" s="15">
        <f t="shared" ref="H2731:H2759" si="79">F2731-G2731</f>
        <v>2000</v>
      </c>
    </row>
    <row r="2732" spans="1:8" s="8" customFormat="1" ht="15.75" customHeight="1" x14ac:dyDescent="0.25">
      <c r="A2732" s="96">
        <v>719</v>
      </c>
      <c r="B2732" s="12"/>
      <c r="C2732" s="291" t="s">
        <v>3688</v>
      </c>
      <c r="D2732" s="13" t="s">
        <v>1156</v>
      </c>
      <c r="E2732" s="55">
        <v>20</v>
      </c>
      <c r="F2732" s="55">
        <v>293.47000000000003</v>
      </c>
      <c r="G2732" s="15">
        <v>0</v>
      </c>
      <c r="H2732" s="15">
        <f t="shared" si="79"/>
        <v>293.47000000000003</v>
      </c>
    </row>
    <row r="2733" spans="1:8" s="8" customFormat="1" ht="15.75" customHeight="1" x14ac:dyDescent="0.25">
      <c r="A2733" s="96">
        <v>720</v>
      </c>
      <c r="B2733" s="12"/>
      <c r="C2733" s="195" t="s">
        <v>3689</v>
      </c>
      <c r="D2733" s="13" t="s">
        <v>1062</v>
      </c>
      <c r="E2733" s="55">
        <v>13</v>
      </c>
      <c r="F2733" s="58">
        <v>2900</v>
      </c>
      <c r="G2733" s="15">
        <v>0</v>
      </c>
      <c r="H2733" s="15">
        <f t="shared" si="79"/>
        <v>2900</v>
      </c>
    </row>
    <row r="2734" spans="1:8" s="8" customFormat="1" ht="15.75" customHeight="1" x14ac:dyDescent="0.25">
      <c r="A2734" s="96">
        <v>721</v>
      </c>
      <c r="B2734" s="12"/>
      <c r="C2734" s="195" t="s">
        <v>3690</v>
      </c>
      <c r="D2734" s="13" t="s">
        <v>1156</v>
      </c>
      <c r="E2734" s="155">
        <v>44</v>
      </c>
      <c r="F2734" s="190">
        <v>440</v>
      </c>
      <c r="G2734" s="15">
        <v>0</v>
      </c>
      <c r="H2734" s="15">
        <f t="shared" si="79"/>
        <v>440</v>
      </c>
    </row>
    <row r="2735" spans="1:8" s="8" customFormat="1" ht="15.75" customHeight="1" x14ac:dyDescent="0.25">
      <c r="A2735" s="96">
        <v>722</v>
      </c>
      <c r="B2735" s="12"/>
      <c r="C2735" s="195" t="s">
        <v>3691</v>
      </c>
      <c r="D2735" s="13" t="s">
        <v>1156</v>
      </c>
      <c r="E2735" s="155">
        <v>14</v>
      </c>
      <c r="F2735" s="190">
        <v>1082.8999999999999</v>
      </c>
      <c r="G2735" s="15">
        <v>0</v>
      </c>
      <c r="H2735" s="15">
        <f t="shared" si="79"/>
        <v>1082.8999999999999</v>
      </c>
    </row>
    <row r="2736" spans="1:8" s="8" customFormat="1" ht="15.75" customHeight="1" x14ac:dyDescent="0.25">
      <c r="A2736" s="96">
        <v>723</v>
      </c>
      <c r="B2736" s="12"/>
      <c r="C2736" s="195" t="s">
        <v>3272</v>
      </c>
      <c r="D2736" s="13" t="s">
        <v>1156</v>
      </c>
      <c r="E2736" s="55">
        <v>1</v>
      </c>
      <c r="F2736" s="58">
        <v>145</v>
      </c>
      <c r="G2736" s="15">
        <v>0</v>
      </c>
      <c r="H2736" s="15">
        <f t="shared" si="79"/>
        <v>145</v>
      </c>
    </row>
    <row r="2737" spans="1:8" s="8" customFormat="1" ht="15.75" customHeight="1" x14ac:dyDescent="0.25">
      <c r="A2737" s="96">
        <v>724</v>
      </c>
      <c r="B2737" s="12"/>
      <c r="C2737" s="195" t="s">
        <v>3692</v>
      </c>
      <c r="D2737" s="13" t="s">
        <v>1156</v>
      </c>
      <c r="E2737" s="155">
        <v>4</v>
      </c>
      <c r="F2737" s="190">
        <v>7512</v>
      </c>
      <c r="G2737" s="15">
        <v>0</v>
      </c>
      <c r="H2737" s="15">
        <f t="shared" si="79"/>
        <v>7512</v>
      </c>
    </row>
    <row r="2738" spans="1:8" s="8" customFormat="1" ht="15.75" customHeight="1" x14ac:dyDescent="0.25">
      <c r="A2738" s="96">
        <v>725</v>
      </c>
      <c r="B2738" s="12"/>
      <c r="C2738" s="292" t="s">
        <v>3693</v>
      </c>
      <c r="D2738" s="13" t="s">
        <v>1156</v>
      </c>
      <c r="E2738" s="197">
        <v>4</v>
      </c>
      <c r="F2738" s="190">
        <v>329.28</v>
      </c>
      <c r="G2738" s="15">
        <v>0</v>
      </c>
      <c r="H2738" s="15">
        <f t="shared" si="79"/>
        <v>329.28</v>
      </c>
    </row>
    <row r="2739" spans="1:8" s="8" customFormat="1" ht="15.75" customHeight="1" x14ac:dyDescent="0.25">
      <c r="A2739" s="96">
        <v>726</v>
      </c>
      <c r="B2739" s="12"/>
      <c r="C2739" s="293" t="s">
        <v>3694</v>
      </c>
      <c r="D2739" s="13" t="s">
        <v>1156</v>
      </c>
      <c r="E2739" s="198">
        <v>2</v>
      </c>
      <c r="F2739" s="199">
        <v>120.82</v>
      </c>
      <c r="G2739" s="15">
        <v>0</v>
      </c>
      <c r="H2739" s="15">
        <f t="shared" si="79"/>
        <v>120.82</v>
      </c>
    </row>
    <row r="2740" spans="1:8" s="8" customFormat="1" ht="15.75" customHeight="1" x14ac:dyDescent="0.25">
      <c r="A2740" s="96">
        <v>727</v>
      </c>
      <c r="B2740" s="12"/>
      <c r="C2740" s="288" t="s">
        <v>3695</v>
      </c>
      <c r="D2740" s="13" t="s">
        <v>1156</v>
      </c>
      <c r="E2740" s="197">
        <v>8</v>
      </c>
      <c r="F2740" s="190">
        <v>2580.16</v>
      </c>
      <c r="G2740" s="15">
        <v>0</v>
      </c>
      <c r="H2740" s="15">
        <f t="shared" si="79"/>
        <v>2580.16</v>
      </c>
    </row>
    <row r="2741" spans="1:8" s="8" customFormat="1" ht="15.75" customHeight="1" x14ac:dyDescent="0.25">
      <c r="A2741" s="96">
        <v>728</v>
      </c>
      <c r="B2741" s="12"/>
      <c r="C2741" s="195" t="s">
        <v>3696</v>
      </c>
      <c r="D2741" s="13" t="s">
        <v>1156</v>
      </c>
      <c r="E2741" s="200">
        <v>2</v>
      </c>
      <c r="F2741" s="155">
        <v>115.22</v>
      </c>
      <c r="G2741" s="15">
        <v>0</v>
      </c>
      <c r="H2741" s="15">
        <f t="shared" si="79"/>
        <v>115.22</v>
      </c>
    </row>
    <row r="2742" spans="1:8" s="8" customFormat="1" ht="15.75" customHeight="1" x14ac:dyDescent="0.25">
      <c r="A2742" s="96">
        <v>729</v>
      </c>
      <c r="B2742" s="12"/>
      <c r="C2742" s="195" t="s">
        <v>3697</v>
      </c>
      <c r="D2742" s="13" t="s">
        <v>1156</v>
      </c>
      <c r="E2742" s="155">
        <v>3</v>
      </c>
      <c r="F2742" s="190">
        <v>108</v>
      </c>
      <c r="G2742" s="15">
        <v>0</v>
      </c>
      <c r="H2742" s="15">
        <f t="shared" si="79"/>
        <v>108</v>
      </c>
    </row>
    <row r="2743" spans="1:8" s="8" customFormat="1" ht="15.75" customHeight="1" x14ac:dyDescent="0.25">
      <c r="A2743" s="96">
        <v>730</v>
      </c>
      <c r="B2743" s="12"/>
      <c r="C2743" s="195" t="s">
        <v>3698</v>
      </c>
      <c r="D2743" s="13" t="s">
        <v>1156</v>
      </c>
      <c r="E2743" s="155">
        <v>10</v>
      </c>
      <c r="F2743" s="190">
        <v>235</v>
      </c>
      <c r="G2743" s="15">
        <v>0</v>
      </c>
      <c r="H2743" s="15">
        <f t="shared" si="79"/>
        <v>235</v>
      </c>
    </row>
    <row r="2744" spans="1:8" s="8" customFormat="1" ht="15.75" customHeight="1" x14ac:dyDescent="0.25">
      <c r="A2744" s="96">
        <v>731</v>
      </c>
      <c r="B2744" s="12"/>
      <c r="C2744" s="195" t="s">
        <v>3699</v>
      </c>
      <c r="D2744" s="13" t="s">
        <v>1156</v>
      </c>
      <c r="E2744" s="55">
        <v>2</v>
      </c>
      <c r="F2744" s="58">
        <v>438.9</v>
      </c>
      <c r="G2744" s="15">
        <v>0</v>
      </c>
      <c r="H2744" s="15">
        <f t="shared" si="79"/>
        <v>438.9</v>
      </c>
    </row>
    <row r="2745" spans="1:8" s="8" customFormat="1" ht="15.75" customHeight="1" x14ac:dyDescent="0.25">
      <c r="A2745" s="96">
        <v>732</v>
      </c>
      <c r="B2745" s="12"/>
      <c r="C2745" s="195" t="s">
        <v>3700</v>
      </c>
      <c r="D2745" s="13" t="s">
        <v>1156</v>
      </c>
      <c r="E2745" s="155">
        <v>10</v>
      </c>
      <c r="F2745" s="190">
        <v>1812.5</v>
      </c>
      <c r="G2745" s="15">
        <v>0</v>
      </c>
      <c r="H2745" s="15">
        <f t="shared" si="79"/>
        <v>1812.5</v>
      </c>
    </row>
    <row r="2746" spans="1:8" s="8" customFormat="1" ht="15.75" customHeight="1" x14ac:dyDescent="0.25">
      <c r="A2746" s="96">
        <v>733</v>
      </c>
      <c r="B2746" s="12"/>
      <c r="C2746" s="294" t="s">
        <v>3701</v>
      </c>
      <c r="D2746" s="13" t="s">
        <v>1156</v>
      </c>
      <c r="E2746" s="155">
        <v>7</v>
      </c>
      <c r="F2746" s="201">
        <v>1750</v>
      </c>
      <c r="G2746" s="15">
        <v>0</v>
      </c>
      <c r="H2746" s="15">
        <f t="shared" si="79"/>
        <v>1750</v>
      </c>
    </row>
    <row r="2747" spans="1:8" s="8" customFormat="1" ht="15.75" customHeight="1" x14ac:dyDescent="0.25">
      <c r="A2747" s="96">
        <v>734</v>
      </c>
      <c r="B2747" s="12"/>
      <c r="C2747" s="294" t="s">
        <v>3702</v>
      </c>
      <c r="D2747" s="13" t="s">
        <v>1156</v>
      </c>
      <c r="E2747" s="155">
        <v>1</v>
      </c>
      <c r="F2747" s="201">
        <v>22</v>
      </c>
      <c r="G2747" s="15">
        <v>0</v>
      </c>
      <c r="H2747" s="15">
        <f t="shared" si="79"/>
        <v>22</v>
      </c>
    </row>
    <row r="2748" spans="1:8" s="8" customFormat="1" ht="15.75" customHeight="1" x14ac:dyDescent="0.25">
      <c r="A2748" s="96">
        <v>735</v>
      </c>
      <c r="B2748" s="12"/>
      <c r="C2748" s="294" t="s">
        <v>3710</v>
      </c>
      <c r="D2748" s="13" t="s">
        <v>1156</v>
      </c>
      <c r="E2748" s="155">
        <v>2</v>
      </c>
      <c r="F2748" s="201">
        <v>110</v>
      </c>
      <c r="G2748" s="15">
        <v>0</v>
      </c>
      <c r="H2748" s="15">
        <f t="shared" si="79"/>
        <v>110</v>
      </c>
    </row>
    <row r="2749" spans="1:8" s="8" customFormat="1" ht="15.75" customHeight="1" x14ac:dyDescent="0.25">
      <c r="A2749" s="96">
        <v>736</v>
      </c>
      <c r="B2749" s="12"/>
      <c r="C2749" s="294" t="s">
        <v>3136</v>
      </c>
      <c r="D2749" s="13" t="s">
        <v>1156</v>
      </c>
      <c r="E2749" s="155">
        <v>1</v>
      </c>
      <c r="F2749" s="201">
        <v>180</v>
      </c>
      <c r="G2749" s="15">
        <v>0</v>
      </c>
      <c r="H2749" s="15">
        <f t="shared" si="79"/>
        <v>180</v>
      </c>
    </row>
    <row r="2750" spans="1:8" s="8" customFormat="1" ht="15.75" customHeight="1" x14ac:dyDescent="0.25">
      <c r="A2750" s="96">
        <v>737</v>
      </c>
      <c r="B2750" s="12"/>
      <c r="C2750" s="294" t="s">
        <v>1155</v>
      </c>
      <c r="D2750" s="13" t="s">
        <v>1156</v>
      </c>
      <c r="E2750" s="155">
        <v>2</v>
      </c>
      <c r="F2750" s="201">
        <v>390</v>
      </c>
      <c r="G2750" s="15">
        <v>0</v>
      </c>
      <c r="H2750" s="15">
        <f t="shared" si="79"/>
        <v>390</v>
      </c>
    </row>
    <row r="2751" spans="1:8" s="8" customFormat="1" ht="15.75" customHeight="1" x14ac:dyDescent="0.25">
      <c r="A2751" s="96">
        <v>738</v>
      </c>
      <c r="B2751" s="12"/>
      <c r="C2751" s="294" t="s">
        <v>3609</v>
      </c>
      <c r="D2751" s="13" t="s">
        <v>1156</v>
      </c>
      <c r="E2751" s="155">
        <v>1</v>
      </c>
      <c r="F2751" s="201">
        <v>350</v>
      </c>
      <c r="G2751" s="15">
        <v>0</v>
      </c>
      <c r="H2751" s="15">
        <f t="shared" si="79"/>
        <v>350</v>
      </c>
    </row>
    <row r="2752" spans="1:8" s="8" customFormat="1" ht="15.75" customHeight="1" x14ac:dyDescent="0.25">
      <c r="A2752" s="96">
        <v>739</v>
      </c>
      <c r="B2752" s="12"/>
      <c r="C2752" s="294" t="s">
        <v>3703</v>
      </c>
      <c r="D2752" s="13" t="s">
        <v>1061</v>
      </c>
      <c r="E2752" s="155">
        <v>1</v>
      </c>
      <c r="F2752" s="201">
        <v>14</v>
      </c>
      <c r="G2752" s="15">
        <v>0</v>
      </c>
      <c r="H2752" s="15">
        <f t="shared" si="79"/>
        <v>14</v>
      </c>
    </row>
    <row r="2753" spans="1:8" s="8" customFormat="1" ht="15.75" customHeight="1" x14ac:dyDescent="0.25">
      <c r="A2753" s="96">
        <v>740</v>
      </c>
      <c r="B2753" s="12"/>
      <c r="C2753" s="294" t="s">
        <v>3711</v>
      </c>
      <c r="D2753" s="13" t="s">
        <v>1156</v>
      </c>
      <c r="E2753" s="155">
        <v>2</v>
      </c>
      <c r="F2753" s="201">
        <v>100</v>
      </c>
      <c r="G2753" s="15">
        <v>0</v>
      </c>
      <c r="H2753" s="15">
        <f t="shared" si="79"/>
        <v>100</v>
      </c>
    </row>
    <row r="2754" spans="1:8" s="8" customFormat="1" ht="15.75" customHeight="1" x14ac:dyDescent="0.25">
      <c r="A2754" s="96">
        <v>741</v>
      </c>
      <c r="B2754" s="12"/>
      <c r="C2754" s="294" t="s">
        <v>3121</v>
      </c>
      <c r="D2754" s="13" t="s">
        <v>1156</v>
      </c>
      <c r="E2754" s="155">
        <v>2</v>
      </c>
      <c r="F2754" s="201">
        <v>144.76</v>
      </c>
      <c r="G2754" s="15">
        <v>0</v>
      </c>
      <c r="H2754" s="15">
        <f t="shared" si="79"/>
        <v>144.76</v>
      </c>
    </row>
    <row r="2755" spans="1:8" s="8" customFormat="1" ht="15.75" customHeight="1" x14ac:dyDescent="0.25">
      <c r="A2755" s="96">
        <v>742</v>
      </c>
      <c r="B2755" s="12"/>
      <c r="C2755" s="294" t="s">
        <v>3712</v>
      </c>
      <c r="D2755" s="13" t="s">
        <v>1156</v>
      </c>
      <c r="E2755" s="155">
        <v>1</v>
      </c>
      <c r="F2755" s="201">
        <v>425</v>
      </c>
      <c r="G2755" s="15">
        <v>0</v>
      </c>
      <c r="H2755" s="15">
        <f t="shared" si="79"/>
        <v>425</v>
      </c>
    </row>
    <row r="2756" spans="1:8" s="8" customFormat="1" ht="15.75" customHeight="1" x14ac:dyDescent="0.25">
      <c r="A2756" s="96">
        <v>743</v>
      </c>
      <c r="B2756" s="12"/>
      <c r="C2756" s="294" t="s">
        <v>3704</v>
      </c>
      <c r="D2756" s="13" t="s">
        <v>1156</v>
      </c>
      <c r="E2756" s="155">
        <v>1</v>
      </c>
      <c r="F2756" s="201">
        <v>66</v>
      </c>
      <c r="G2756" s="15">
        <v>0</v>
      </c>
      <c r="H2756" s="15">
        <f t="shared" si="79"/>
        <v>66</v>
      </c>
    </row>
    <row r="2757" spans="1:8" s="8" customFormat="1" ht="15.75" customHeight="1" x14ac:dyDescent="0.25">
      <c r="A2757" s="96">
        <v>744</v>
      </c>
      <c r="B2757" s="12"/>
      <c r="C2757" s="123" t="s">
        <v>3705</v>
      </c>
      <c r="D2757" s="13" t="s">
        <v>1156</v>
      </c>
      <c r="E2757" s="155">
        <v>1</v>
      </c>
      <c r="F2757" s="190">
        <v>4000</v>
      </c>
      <c r="G2757" s="15">
        <v>0</v>
      </c>
      <c r="H2757" s="15">
        <f t="shared" si="79"/>
        <v>4000</v>
      </c>
    </row>
    <row r="2758" spans="1:8" s="8" customFormat="1" ht="15.75" customHeight="1" x14ac:dyDescent="0.25">
      <c r="A2758" s="96">
        <v>745</v>
      </c>
      <c r="B2758" s="12"/>
      <c r="C2758" s="126" t="s">
        <v>3706</v>
      </c>
      <c r="D2758" s="13" t="s">
        <v>1156</v>
      </c>
      <c r="E2758" s="155">
        <v>3</v>
      </c>
      <c r="F2758" s="190">
        <v>1050</v>
      </c>
      <c r="G2758" s="15">
        <v>0</v>
      </c>
      <c r="H2758" s="15">
        <f t="shared" si="79"/>
        <v>1050</v>
      </c>
    </row>
    <row r="2759" spans="1:8" s="8" customFormat="1" ht="15.75" customHeight="1" x14ac:dyDescent="0.25">
      <c r="A2759" s="96">
        <v>746</v>
      </c>
      <c r="B2759" s="12"/>
      <c r="C2759" s="126" t="s">
        <v>3707</v>
      </c>
      <c r="D2759" s="13" t="s">
        <v>1156</v>
      </c>
      <c r="E2759" s="155">
        <v>5</v>
      </c>
      <c r="F2759" s="190">
        <v>9350</v>
      </c>
      <c r="G2759" s="15">
        <v>0</v>
      </c>
      <c r="H2759" s="15">
        <f t="shared" si="79"/>
        <v>9350</v>
      </c>
    </row>
    <row r="2760" spans="1:8" s="85" customFormat="1" ht="15.75" customHeight="1" x14ac:dyDescent="0.25">
      <c r="A2760" s="145">
        <v>747</v>
      </c>
      <c r="B2760" s="95"/>
      <c r="C2760" s="48" t="s">
        <v>3715</v>
      </c>
      <c r="D2760" s="84" t="s">
        <v>1156</v>
      </c>
      <c r="E2760" s="261">
        <v>1</v>
      </c>
      <c r="F2760" s="58">
        <v>69.900000000000006</v>
      </c>
      <c r="G2760" s="82">
        <v>0</v>
      </c>
      <c r="H2760" s="82">
        <f t="shared" ref="H2760:H2786" si="80">F2760-G2760</f>
        <v>69.900000000000006</v>
      </c>
    </row>
    <row r="2761" spans="1:8" s="8" customFormat="1" ht="15.75" customHeight="1" x14ac:dyDescent="0.25">
      <c r="A2761" s="96">
        <v>748</v>
      </c>
      <c r="B2761" s="12"/>
      <c r="C2761" s="288" t="s">
        <v>3716</v>
      </c>
      <c r="D2761" s="13" t="s">
        <v>1156</v>
      </c>
      <c r="E2761" s="55">
        <v>1</v>
      </c>
      <c r="F2761" s="58">
        <v>500</v>
      </c>
      <c r="G2761" s="15">
        <v>0</v>
      </c>
      <c r="H2761" s="15">
        <f t="shared" si="80"/>
        <v>500</v>
      </c>
    </row>
    <row r="2762" spans="1:8" s="8" customFormat="1" ht="15.75" customHeight="1" x14ac:dyDescent="0.25">
      <c r="A2762" s="96">
        <v>749</v>
      </c>
      <c r="B2762" s="12"/>
      <c r="C2762" s="288" t="s">
        <v>3717</v>
      </c>
      <c r="D2762" s="13" t="s">
        <v>1156</v>
      </c>
      <c r="E2762" s="55">
        <v>1</v>
      </c>
      <c r="F2762" s="58">
        <v>620</v>
      </c>
      <c r="G2762" s="15">
        <v>0</v>
      </c>
      <c r="H2762" s="15">
        <f t="shared" si="80"/>
        <v>620</v>
      </c>
    </row>
    <row r="2763" spans="1:8" s="8" customFormat="1" ht="15.75" customHeight="1" x14ac:dyDescent="0.25">
      <c r="A2763" s="96">
        <v>750</v>
      </c>
      <c r="B2763" s="12"/>
      <c r="C2763" s="295" t="s">
        <v>3718</v>
      </c>
      <c r="D2763" s="13" t="s">
        <v>1156</v>
      </c>
      <c r="E2763" s="155">
        <v>4</v>
      </c>
      <c r="F2763" s="58">
        <v>200.2</v>
      </c>
      <c r="G2763" s="15">
        <v>0</v>
      </c>
      <c r="H2763" s="15">
        <f t="shared" si="80"/>
        <v>200.2</v>
      </c>
    </row>
    <row r="2764" spans="1:8" s="8" customFormat="1" ht="15.75" customHeight="1" x14ac:dyDescent="0.25">
      <c r="A2764" s="96">
        <v>751</v>
      </c>
      <c r="B2764" s="12"/>
      <c r="C2764" s="295" t="s">
        <v>3718</v>
      </c>
      <c r="D2764" s="13" t="s">
        <v>1156</v>
      </c>
      <c r="E2764" s="155">
        <v>2</v>
      </c>
      <c r="F2764" s="58">
        <v>100.10000000000001</v>
      </c>
      <c r="G2764" s="15">
        <v>0</v>
      </c>
      <c r="H2764" s="15">
        <f t="shared" si="80"/>
        <v>100.10000000000001</v>
      </c>
    </row>
    <row r="2765" spans="1:8" s="8" customFormat="1" ht="15.75" customHeight="1" x14ac:dyDescent="0.25">
      <c r="A2765" s="96">
        <v>752</v>
      </c>
      <c r="B2765" s="12"/>
      <c r="C2765" s="295" t="s">
        <v>3719</v>
      </c>
      <c r="D2765" s="13" t="s">
        <v>1156</v>
      </c>
      <c r="E2765" s="155">
        <v>36</v>
      </c>
      <c r="F2765" s="58">
        <v>1920.6</v>
      </c>
      <c r="G2765" s="15">
        <v>0</v>
      </c>
      <c r="H2765" s="15">
        <f t="shared" si="80"/>
        <v>1920.6</v>
      </c>
    </row>
    <row r="2766" spans="1:8" s="8" customFormat="1" ht="15.75" customHeight="1" x14ac:dyDescent="0.25">
      <c r="A2766" s="96">
        <v>753</v>
      </c>
      <c r="B2766" s="12"/>
      <c r="C2766" s="295" t="s">
        <v>3720</v>
      </c>
      <c r="D2766" s="13" t="s">
        <v>1156</v>
      </c>
      <c r="E2766" s="155">
        <v>12</v>
      </c>
      <c r="F2766" s="58">
        <v>693</v>
      </c>
      <c r="G2766" s="15">
        <v>0</v>
      </c>
      <c r="H2766" s="15">
        <f t="shared" si="80"/>
        <v>693</v>
      </c>
    </row>
    <row r="2767" spans="1:8" s="8" customFormat="1" ht="15.75" customHeight="1" x14ac:dyDescent="0.25">
      <c r="A2767" s="96">
        <v>754</v>
      </c>
      <c r="B2767" s="12"/>
      <c r="C2767" s="295" t="s">
        <v>3748</v>
      </c>
      <c r="D2767" s="13" t="s">
        <v>1156</v>
      </c>
      <c r="E2767" s="155">
        <v>73</v>
      </c>
      <c r="F2767" s="58">
        <v>3894.55</v>
      </c>
      <c r="G2767" s="15">
        <v>0</v>
      </c>
      <c r="H2767" s="15">
        <f t="shared" si="80"/>
        <v>3894.55</v>
      </c>
    </row>
    <row r="2768" spans="1:8" s="8" customFormat="1" ht="15.75" customHeight="1" x14ac:dyDescent="0.25">
      <c r="A2768" s="96">
        <v>755</v>
      </c>
      <c r="B2768" s="12"/>
      <c r="C2768" s="295" t="s">
        <v>3787</v>
      </c>
      <c r="D2768" s="13" t="s">
        <v>1156</v>
      </c>
      <c r="E2768" s="155">
        <v>90</v>
      </c>
      <c r="F2768" s="58">
        <v>5191.8</v>
      </c>
      <c r="G2768" s="15">
        <v>0</v>
      </c>
      <c r="H2768" s="15">
        <f t="shared" si="80"/>
        <v>5191.8</v>
      </c>
    </row>
    <row r="2769" spans="1:8" s="8" customFormat="1" ht="15.75" customHeight="1" x14ac:dyDescent="0.25">
      <c r="A2769" s="96">
        <v>756</v>
      </c>
      <c r="B2769" s="12"/>
      <c r="C2769" s="295" t="s">
        <v>3723</v>
      </c>
      <c r="D2769" s="13" t="s">
        <v>1156</v>
      </c>
      <c r="E2769" s="155">
        <v>3</v>
      </c>
      <c r="F2769" s="58">
        <v>81</v>
      </c>
      <c r="G2769" s="15">
        <v>0</v>
      </c>
      <c r="H2769" s="15">
        <f t="shared" si="80"/>
        <v>81</v>
      </c>
    </row>
    <row r="2770" spans="1:8" s="8" customFormat="1" ht="15.75" customHeight="1" x14ac:dyDescent="0.25">
      <c r="A2770" s="96">
        <v>757</v>
      </c>
      <c r="B2770" s="12"/>
      <c r="C2770" s="295" t="s">
        <v>3724</v>
      </c>
      <c r="D2770" s="13" t="s">
        <v>1156</v>
      </c>
      <c r="E2770" s="155">
        <v>2</v>
      </c>
      <c r="F2770" s="58">
        <v>54</v>
      </c>
      <c r="G2770" s="15">
        <v>0</v>
      </c>
      <c r="H2770" s="15">
        <f t="shared" si="80"/>
        <v>54</v>
      </c>
    </row>
    <row r="2771" spans="1:8" s="8" customFormat="1" ht="15.75" customHeight="1" x14ac:dyDescent="0.25">
      <c r="A2771" s="96">
        <v>758</v>
      </c>
      <c r="B2771" s="12"/>
      <c r="C2771" s="295" t="s">
        <v>3725</v>
      </c>
      <c r="D2771" s="13" t="s">
        <v>1156</v>
      </c>
      <c r="E2771" s="155">
        <v>10</v>
      </c>
      <c r="F2771" s="58">
        <v>282</v>
      </c>
      <c r="G2771" s="15">
        <v>0</v>
      </c>
      <c r="H2771" s="15">
        <f t="shared" si="80"/>
        <v>282</v>
      </c>
    </row>
    <row r="2772" spans="1:8" s="8" customFormat="1" ht="15.75" customHeight="1" x14ac:dyDescent="0.25">
      <c r="A2772" s="96">
        <v>759</v>
      </c>
      <c r="B2772" s="12"/>
      <c r="C2772" s="295" t="s">
        <v>3726</v>
      </c>
      <c r="D2772" s="13" t="s">
        <v>1156</v>
      </c>
      <c r="E2772" s="155">
        <v>2</v>
      </c>
      <c r="F2772" s="58">
        <v>198</v>
      </c>
      <c r="G2772" s="15">
        <v>0</v>
      </c>
      <c r="H2772" s="15">
        <f t="shared" si="80"/>
        <v>198</v>
      </c>
    </row>
    <row r="2773" spans="1:8" s="8" customFormat="1" ht="15.75" customHeight="1" x14ac:dyDescent="0.25">
      <c r="A2773" s="96">
        <v>760</v>
      </c>
      <c r="B2773" s="12"/>
      <c r="C2773" s="295" t="s">
        <v>3727</v>
      </c>
      <c r="D2773" s="13" t="s">
        <v>1156</v>
      </c>
      <c r="E2773" s="155">
        <v>2</v>
      </c>
      <c r="F2773" s="58">
        <v>283.8</v>
      </c>
      <c r="G2773" s="15">
        <v>0</v>
      </c>
      <c r="H2773" s="15">
        <f t="shared" si="80"/>
        <v>283.8</v>
      </c>
    </row>
    <row r="2774" spans="1:8" s="8" customFormat="1" ht="15.75" customHeight="1" x14ac:dyDescent="0.25">
      <c r="A2774" s="96">
        <v>761</v>
      </c>
      <c r="B2774" s="12"/>
      <c r="C2774" s="295" t="s">
        <v>3728</v>
      </c>
      <c r="D2774" s="13" t="s">
        <v>1156</v>
      </c>
      <c r="E2774" s="155">
        <v>1</v>
      </c>
      <c r="F2774" s="58">
        <v>97.9</v>
      </c>
      <c r="G2774" s="15">
        <v>0</v>
      </c>
      <c r="H2774" s="15">
        <f t="shared" si="80"/>
        <v>97.9</v>
      </c>
    </row>
    <row r="2775" spans="1:8" s="8" customFormat="1" ht="15.75" customHeight="1" x14ac:dyDescent="0.25">
      <c r="A2775" s="96">
        <v>762</v>
      </c>
      <c r="B2775" s="12"/>
      <c r="C2775" s="295" t="s">
        <v>3729</v>
      </c>
      <c r="D2775" s="13" t="s">
        <v>1156</v>
      </c>
      <c r="E2775" s="155">
        <v>9</v>
      </c>
      <c r="F2775" s="58">
        <v>321.75</v>
      </c>
      <c r="G2775" s="15">
        <v>0</v>
      </c>
      <c r="H2775" s="15">
        <f t="shared" si="80"/>
        <v>321.75</v>
      </c>
    </row>
    <row r="2776" spans="1:8" s="8" customFormat="1" ht="15.75" customHeight="1" x14ac:dyDescent="0.25">
      <c r="A2776" s="96">
        <v>763</v>
      </c>
      <c r="B2776" s="12"/>
      <c r="C2776" s="295" t="s">
        <v>3730</v>
      </c>
      <c r="D2776" s="13" t="s">
        <v>1156</v>
      </c>
      <c r="E2776" s="155">
        <v>2</v>
      </c>
      <c r="F2776" s="58">
        <v>92.4</v>
      </c>
      <c r="G2776" s="15">
        <v>0</v>
      </c>
      <c r="H2776" s="15">
        <f t="shared" si="80"/>
        <v>92.4</v>
      </c>
    </row>
    <row r="2777" spans="1:8" s="8" customFormat="1" ht="15.75" customHeight="1" x14ac:dyDescent="0.25">
      <c r="A2777" s="96">
        <v>764</v>
      </c>
      <c r="B2777" s="12"/>
      <c r="C2777" s="207" t="s">
        <v>3731</v>
      </c>
      <c r="D2777" s="13" t="s">
        <v>1156</v>
      </c>
      <c r="E2777" s="155">
        <v>1</v>
      </c>
      <c r="F2777" s="58">
        <v>62.73</v>
      </c>
      <c r="G2777" s="15">
        <v>0</v>
      </c>
      <c r="H2777" s="15">
        <f t="shared" si="80"/>
        <v>62.73</v>
      </c>
    </row>
    <row r="2778" spans="1:8" s="8" customFormat="1" ht="15.75" customHeight="1" x14ac:dyDescent="0.25">
      <c r="A2778" s="96">
        <v>765</v>
      </c>
      <c r="B2778" s="12"/>
      <c r="C2778" s="295" t="s">
        <v>3732</v>
      </c>
      <c r="D2778" s="13" t="s">
        <v>1156</v>
      </c>
      <c r="E2778" s="155">
        <v>6</v>
      </c>
      <c r="F2778" s="58">
        <v>120</v>
      </c>
      <c r="G2778" s="15">
        <v>0</v>
      </c>
      <c r="H2778" s="15">
        <f t="shared" si="80"/>
        <v>120</v>
      </c>
    </row>
    <row r="2779" spans="1:8" s="8" customFormat="1" ht="15.75" customHeight="1" x14ac:dyDescent="0.25">
      <c r="A2779" s="96">
        <v>766</v>
      </c>
      <c r="B2779" s="12"/>
      <c r="C2779" s="295" t="s">
        <v>3733</v>
      </c>
      <c r="D2779" s="13" t="s">
        <v>1156</v>
      </c>
      <c r="E2779" s="155">
        <v>2</v>
      </c>
      <c r="F2779" s="58">
        <v>76.8</v>
      </c>
      <c r="G2779" s="15">
        <v>0</v>
      </c>
      <c r="H2779" s="15">
        <f t="shared" si="80"/>
        <v>76.8</v>
      </c>
    </row>
    <row r="2780" spans="1:8" s="8" customFormat="1" ht="15.75" customHeight="1" x14ac:dyDescent="0.25">
      <c r="A2780" s="96">
        <v>767</v>
      </c>
      <c r="B2780" s="12"/>
      <c r="C2780" s="295" t="s">
        <v>3734</v>
      </c>
      <c r="D2780" s="13" t="s">
        <v>1156</v>
      </c>
      <c r="E2780" s="155">
        <v>3</v>
      </c>
      <c r="F2780" s="58">
        <v>60</v>
      </c>
      <c r="G2780" s="15">
        <v>0</v>
      </c>
      <c r="H2780" s="15">
        <f t="shared" si="80"/>
        <v>60</v>
      </c>
    </row>
    <row r="2781" spans="1:8" s="8" customFormat="1" ht="15.75" customHeight="1" x14ac:dyDescent="0.25">
      <c r="A2781" s="96">
        <v>768</v>
      </c>
      <c r="B2781" s="12"/>
      <c r="C2781" s="208" t="s">
        <v>3543</v>
      </c>
      <c r="D2781" s="13" t="s">
        <v>1156</v>
      </c>
      <c r="E2781" s="200">
        <v>1</v>
      </c>
      <c r="F2781" s="36">
        <v>130</v>
      </c>
      <c r="G2781" s="15">
        <v>0</v>
      </c>
      <c r="H2781" s="15">
        <f t="shared" si="80"/>
        <v>130</v>
      </c>
    </row>
    <row r="2782" spans="1:8" s="8" customFormat="1" ht="15.75" customHeight="1" x14ac:dyDescent="0.25">
      <c r="A2782" s="96">
        <v>769</v>
      </c>
      <c r="B2782" s="12"/>
      <c r="C2782" s="294" t="s">
        <v>3735</v>
      </c>
      <c r="D2782" s="13" t="s">
        <v>1156</v>
      </c>
      <c r="E2782" s="200">
        <v>4</v>
      </c>
      <c r="F2782" s="36">
        <v>936</v>
      </c>
      <c r="G2782" s="15">
        <v>0</v>
      </c>
      <c r="H2782" s="15">
        <f t="shared" si="80"/>
        <v>936</v>
      </c>
    </row>
    <row r="2783" spans="1:8" s="8" customFormat="1" ht="15.75" customHeight="1" x14ac:dyDescent="0.25">
      <c r="A2783" s="96">
        <v>770</v>
      </c>
      <c r="B2783" s="12"/>
      <c r="C2783" s="294" t="s">
        <v>3736</v>
      </c>
      <c r="D2783" s="13" t="s">
        <v>1156</v>
      </c>
      <c r="E2783" s="155">
        <v>3</v>
      </c>
      <c r="F2783" s="36">
        <v>144</v>
      </c>
      <c r="G2783" s="15">
        <v>0</v>
      </c>
      <c r="H2783" s="15">
        <f t="shared" si="80"/>
        <v>144</v>
      </c>
    </row>
    <row r="2784" spans="1:8" s="8" customFormat="1" ht="15.75" customHeight="1" x14ac:dyDescent="0.25">
      <c r="A2784" s="96">
        <v>771</v>
      </c>
      <c r="B2784" s="12"/>
      <c r="C2784" s="156" t="s">
        <v>3737</v>
      </c>
      <c r="D2784" s="13" t="s">
        <v>1156</v>
      </c>
      <c r="E2784" s="155">
        <v>3</v>
      </c>
      <c r="F2784" s="36">
        <v>114</v>
      </c>
      <c r="G2784" s="15">
        <v>0</v>
      </c>
      <c r="H2784" s="15">
        <f t="shared" si="80"/>
        <v>114</v>
      </c>
    </row>
    <row r="2785" spans="1:8" s="8" customFormat="1" ht="15.75" customHeight="1" x14ac:dyDescent="0.25">
      <c r="A2785" s="96">
        <v>772</v>
      </c>
      <c r="B2785" s="12"/>
      <c r="C2785" s="156" t="s">
        <v>3738</v>
      </c>
      <c r="D2785" s="13" t="s">
        <v>1061</v>
      </c>
      <c r="E2785" s="155">
        <v>5</v>
      </c>
      <c r="F2785" s="36">
        <v>775</v>
      </c>
      <c r="G2785" s="15">
        <v>0</v>
      </c>
      <c r="H2785" s="15">
        <f t="shared" si="80"/>
        <v>775</v>
      </c>
    </row>
    <row r="2786" spans="1:8" s="8" customFormat="1" ht="15.75" customHeight="1" x14ac:dyDescent="0.25">
      <c r="A2786" s="96">
        <v>773</v>
      </c>
      <c r="B2786" s="12"/>
      <c r="C2786" s="126" t="s">
        <v>3549</v>
      </c>
      <c r="D2786" s="13" t="s">
        <v>1061</v>
      </c>
      <c r="E2786" s="155">
        <v>1</v>
      </c>
      <c r="F2786" s="36">
        <v>285</v>
      </c>
      <c r="G2786" s="15">
        <v>0</v>
      </c>
      <c r="H2786" s="15">
        <f t="shared" si="80"/>
        <v>285</v>
      </c>
    </row>
    <row r="2787" spans="1:8" s="8" customFormat="1" ht="15.75" customHeight="1" x14ac:dyDescent="0.25">
      <c r="A2787" s="96">
        <v>774</v>
      </c>
      <c r="B2787" s="12"/>
      <c r="C2787" s="296" t="s">
        <v>3739</v>
      </c>
      <c r="D2787" s="13" t="s">
        <v>1156</v>
      </c>
      <c r="E2787" s="37">
        <v>1</v>
      </c>
      <c r="F2787" s="58">
        <v>65</v>
      </c>
      <c r="G2787" s="15">
        <v>0</v>
      </c>
      <c r="H2787" s="15">
        <f>F2787-G2787</f>
        <v>65</v>
      </c>
    </row>
    <row r="2788" spans="1:8" s="8" customFormat="1" ht="15.75" customHeight="1" x14ac:dyDescent="0.25">
      <c r="A2788" s="96">
        <v>775</v>
      </c>
      <c r="B2788" s="12"/>
      <c r="C2788" s="296" t="s">
        <v>3740</v>
      </c>
      <c r="D2788" s="13" t="s">
        <v>1156</v>
      </c>
      <c r="E2788" s="37">
        <v>1</v>
      </c>
      <c r="F2788" s="58">
        <v>65</v>
      </c>
      <c r="G2788" s="15">
        <v>0</v>
      </c>
      <c r="H2788" s="15">
        <f>F2788-G2788</f>
        <v>65</v>
      </c>
    </row>
    <row r="2789" spans="1:8" s="8" customFormat="1" ht="15.75" customHeight="1" x14ac:dyDescent="0.25">
      <c r="A2789" s="96">
        <v>776</v>
      </c>
      <c r="B2789" s="12"/>
      <c r="C2789" s="156" t="s">
        <v>3741</v>
      </c>
      <c r="D2789" s="13" t="s">
        <v>1156</v>
      </c>
      <c r="E2789" s="37">
        <v>2</v>
      </c>
      <c r="F2789" s="36">
        <v>149.6</v>
      </c>
      <c r="G2789" s="15">
        <v>0</v>
      </c>
      <c r="H2789" s="15">
        <f t="shared" ref="H2789:H2812" si="81">F2789-G2789</f>
        <v>149.6</v>
      </c>
    </row>
    <row r="2790" spans="1:8" s="8" customFormat="1" ht="15.75" customHeight="1" x14ac:dyDescent="0.25">
      <c r="A2790" s="96">
        <v>777</v>
      </c>
      <c r="B2790" s="12"/>
      <c r="C2790" s="156" t="s">
        <v>3720</v>
      </c>
      <c r="D2790" s="13" t="s">
        <v>1062</v>
      </c>
      <c r="E2790" s="37">
        <v>4</v>
      </c>
      <c r="F2790" s="36">
        <v>231</v>
      </c>
      <c r="G2790" s="15">
        <v>0</v>
      </c>
      <c r="H2790" s="15">
        <f t="shared" si="81"/>
        <v>231</v>
      </c>
    </row>
    <row r="2791" spans="1:8" s="8" customFormat="1" ht="15.75" customHeight="1" x14ac:dyDescent="0.25">
      <c r="A2791" s="96">
        <v>778</v>
      </c>
      <c r="B2791" s="12"/>
      <c r="C2791" s="156" t="s">
        <v>3742</v>
      </c>
      <c r="D2791" s="13" t="s">
        <v>1156</v>
      </c>
      <c r="E2791" s="37">
        <v>1</v>
      </c>
      <c r="F2791" s="36">
        <v>0</v>
      </c>
      <c r="G2791" s="15">
        <v>0</v>
      </c>
      <c r="H2791" s="15">
        <f t="shared" si="81"/>
        <v>0</v>
      </c>
    </row>
    <row r="2792" spans="1:8" s="8" customFormat="1" ht="15.75" customHeight="1" x14ac:dyDescent="0.25">
      <c r="A2792" s="96">
        <v>779</v>
      </c>
      <c r="B2792" s="12"/>
      <c r="C2792" s="156" t="s">
        <v>3743</v>
      </c>
      <c r="D2792" s="13" t="s">
        <v>1156</v>
      </c>
      <c r="E2792" s="37">
        <v>3</v>
      </c>
      <c r="F2792" s="36">
        <v>138.6</v>
      </c>
      <c r="G2792" s="15">
        <v>0</v>
      </c>
      <c r="H2792" s="15">
        <f t="shared" si="81"/>
        <v>138.6</v>
      </c>
    </row>
    <row r="2793" spans="1:8" s="8" customFormat="1" ht="15.75" customHeight="1" x14ac:dyDescent="0.25">
      <c r="A2793" s="96">
        <v>780</v>
      </c>
      <c r="B2793" s="12"/>
      <c r="C2793" s="156" t="s">
        <v>3741</v>
      </c>
      <c r="D2793" s="13" t="s">
        <v>1156</v>
      </c>
      <c r="E2793" s="37">
        <v>2</v>
      </c>
      <c r="F2793" s="36">
        <v>149.6</v>
      </c>
      <c r="G2793" s="15">
        <v>0</v>
      </c>
      <c r="H2793" s="15">
        <f t="shared" si="81"/>
        <v>149.6</v>
      </c>
    </row>
    <row r="2794" spans="1:8" s="8" customFormat="1" ht="15.75" customHeight="1" x14ac:dyDescent="0.25">
      <c r="A2794" s="96">
        <v>781</v>
      </c>
      <c r="B2794" s="12"/>
      <c r="C2794" s="156" t="s">
        <v>3744</v>
      </c>
      <c r="D2794" s="13" t="s">
        <v>1156</v>
      </c>
      <c r="E2794" s="37">
        <v>1</v>
      </c>
      <c r="F2794" s="36">
        <v>57.68</v>
      </c>
      <c r="G2794" s="15">
        <v>0</v>
      </c>
      <c r="H2794" s="15">
        <f t="shared" si="81"/>
        <v>57.68</v>
      </c>
    </row>
    <row r="2795" spans="1:8" s="8" customFormat="1" ht="15.75" customHeight="1" x14ac:dyDescent="0.25">
      <c r="A2795" s="96">
        <v>782</v>
      </c>
      <c r="B2795" s="12"/>
      <c r="C2795" s="156" t="s">
        <v>3745</v>
      </c>
      <c r="D2795" s="13" t="s">
        <v>1156</v>
      </c>
      <c r="E2795" s="37">
        <v>1</v>
      </c>
      <c r="F2795" s="36">
        <v>62.73</v>
      </c>
      <c r="G2795" s="15">
        <v>0</v>
      </c>
      <c r="H2795" s="15">
        <f t="shared" si="81"/>
        <v>62.73</v>
      </c>
    </row>
    <row r="2796" spans="1:8" s="8" customFormat="1" ht="15.75" customHeight="1" x14ac:dyDescent="0.25">
      <c r="A2796" s="96">
        <v>783</v>
      </c>
      <c r="B2796" s="12"/>
      <c r="C2796" s="156" t="s">
        <v>3722</v>
      </c>
      <c r="D2796" s="13" t="s">
        <v>1156</v>
      </c>
      <c r="E2796" s="37">
        <v>3</v>
      </c>
      <c r="F2796" s="36">
        <v>173.06</v>
      </c>
      <c r="G2796" s="15">
        <v>0</v>
      </c>
      <c r="H2796" s="15">
        <f t="shared" si="81"/>
        <v>173.06</v>
      </c>
    </row>
    <row r="2797" spans="1:8" s="8" customFormat="1" ht="15.75" customHeight="1" x14ac:dyDescent="0.25">
      <c r="A2797" s="96">
        <v>784</v>
      </c>
      <c r="B2797" s="12"/>
      <c r="C2797" s="156" t="s">
        <v>3720</v>
      </c>
      <c r="D2797" s="13" t="s">
        <v>1068</v>
      </c>
      <c r="E2797" s="37">
        <v>7</v>
      </c>
      <c r="F2797" s="36">
        <v>404.25</v>
      </c>
      <c r="G2797" s="15">
        <v>0</v>
      </c>
      <c r="H2797" s="15">
        <f t="shared" si="81"/>
        <v>404.25</v>
      </c>
    </row>
    <row r="2798" spans="1:8" s="8" customFormat="1" ht="15.75" customHeight="1" x14ac:dyDescent="0.25">
      <c r="A2798" s="96">
        <v>785</v>
      </c>
      <c r="B2798" s="12"/>
      <c r="C2798" s="163" t="s">
        <v>3746</v>
      </c>
      <c r="D2798" s="13" t="s">
        <v>1068</v>
      </c>
      <c r="E2798" s="37">
        <v>0</v>
      </c>
      <c r="F2798" s="36">
        <v>0</v>
      </c>
      <c r="G2798" s="15">
        <v>0</v>
      </c>
      <c r="H2798" s="15">
        <f t="shared" si="81"/>
        <v>0</v>
      </c>
    </row>
    <row r="2799" spans="1:8" s="8" customFormat="1" ht="15.75" customHeight="1" x14ac:dyDescent="0.25">
      <c r="A2799" s="96">
        <v>786</v>
      </c>
      <c r="B2799" s="12"/>
      <c r="C2799" s="156" t="s">
        <v>3719</v>
      </c>
      <c r="D2799" s="13" t="s">
        <v>1156</v>
      </c>
      <c r="E2799" s="37">
        <v>6</v>
      </c>
      <c r="F2799" s="36">
        <v>320.10000000000002</v>
      </c>
      <c r="G2799" s="15">
        <v>0</v>
      </c>
      <c r="H2799" s="15">
        <f t="shared" si="81"/>
        <v>320.10000000000002</v>
      </c>
    </row>
    <row r="2800" spans="1:8" s="8" customFormat="1" ht="15.75" customHeight="1" x14ac:dyDescent="0.25">
      <c r="A2800" s="96">
        <v>787</v>
      </c>
      <c r="B2800" s="12"/>
      <c r="C2800" s="163" t="s">
        <v>3741</v>
      </c>
      <c r="D2800" s="13" t="s">
        <v>1156</v>
      </c>
      <c r="E2800" s="155">
        <v>4</v>
      </c>
      <c r="F2800" s="190">
        <v>300</v>
      </c>
      <c r="G2800" s="15">
        <v>0</v>
      </c>
      <c r="H2800" s="15">
        <f t="shared" si="81"/>
        <v>300</v>
      </c>
    </row>
    <row r="2801" spans="1:8" s="8" customFormat="1" ht="15.75" customHeight="1" x14ac:dyDescent="0.25">
      <c r="A2801" s="96">
        <v>788</v>
      </c>
      <c r="B2801" s="12"/>
      <c r="C2801" s="163" t="s">
        <v>3747</v>
      </c>
      <c r="D2801" s="13" t="s">
        <v>1156</v>
      </c>
      <c r="E2801" s="155">
        <v>1</v>
      </c>
      <c r="F2801" s="190">
        <v>38.4</v>
      </c>
      <c r="G2801" s="15">
        <v>0</v>
      </c>
      <c r="H2801" s="15">
        <f t="shared" si="81"/>
        <v>38.4</v>
      </c>
    </row>
    <row r="2802" spans="1:8" s="8" customFormat="1" ht="15.75" customHeight="1" x14ac:dyDescent="0.25">
      <c r="A2802" s="96">
        <v>789</v>
      </c>
      <c r="B2802" s="12"/>
      <c r="C2802" s="163" t="s">
        <v>3743</v>
      </c>
      <c r="D2802" s="13" t="s">
        <v>1156</v>
      </c>
      <c r="E2802" s="155">
        <v>1</v>
      </c>
      <c r="F2802" s="190">
        <v>46.2</v>
      </c>
      <c r="G2802" s="15">
        <v>0</v>
      </c>
      <c r="H2802" s="15">
        <f t="shared" si="81"/>
        <v>46.2</v>
      </c>
    </row>
    <row r="2803" spans="1:8" s="8" customFormat="1" ht="15.75" customHeight="1" x14ac:dyDescent="0.25">
      <c r="A2803" s="96">
        <v>790</v>
      </c>
      <c r="B2803" s="12"/>
      <c r="C2803" s="156" t="s">
        <v>3156</v>
      </c>
      <c r="D2803" s="13" t="s">
        <v>1156</v>
      </c>
      <c r="E2803" s="155">
        <v>2</v>
      </c>
      <c r="F2803" s="155">
        <v>115.38</v>
      </c>
      <c r="G2803" s="15">
        <v>0</v>
      </c>
      <c r="H2803" s="15">
        <f t="shared" si="81"/>
        <v>115.38</v>
      </c>
    </row>
    <row r="2804" spans="1:8" s="8" customFormat="1" ht="15.75" customHeight="1" x14ac:dyDescent="0.25">
      <c r="A2804" s="96">
        <v>791</v>
      </c>
      <c r="B2804" s="12"/>
      <c r="C2804" s="156" t="s">
        <v>3748</v>
      </c>
      <c r="D2804" s="13" t="s">
        <v>1156</v>
      </c>
      <c r="E2804" s="155">
        <v>2</v>
      </c>
      <c r="F2804" s="190">
        <v>106.7</v>
      </c>
      <c r="G2804" s="15">
        <v>0</v>
      </c>
      <c r="H2804" s="15">
        <f t="shared" si="81"/>
        <v>106.7</v>
      </c>
    </row>
    <row r="2805" spans="1:8" s="8" customFormat="1" ht="15.75" customHeight="1" x14ac:dyDescent="0.25">
      <c r="A2805" s="96">
        <v>792</v>
      </c>
      <c r="B2805" s="12"/>
      <c r="C2805" s="156" t="s">
        <v>3749</v>
      </c>
      <c r="D2805" s="13" t="s">
        <v>1156</v>
      </c>
      <c r="E2805" s="155">
        <v>4</v>
      </c>
      <c r="F2805" s="190">
        <v>231</v>
      </c>
      <c r="G2805" s="15">
        <v>0</v>
      </c>
      <c r="H2805" s="15">
        <f t="shared" si="81"/>
        <v>231</v>
      </c>
    </row>
    <row r="2806" spans="1:8" s="8" customFormat="1" ht="15.75" customHeight="1" x14ac:dyDescent="0.25">
      <c r="A2806" s="96">
        <v>793</v>
      </c>
      <c r="B2806" s="12"/>
      <c r="C2806" s="156" t="s">
        <v>3750</v>
      </c>
      <c r="D2806" s="13" t="s">
        <v>1156</v>
      </c>
      <c r="E2806" s="155">
        <v>30</v>
      </c>
      <c r="F2806" s="190">
        <v>1600.5</v>
      </c>
      <c r="G2806" s="15">
        <v>0</v>
      </c>
      <c r="H2806" s="15">
        <f t="shared" si="81"/>
        <v>1600.5</v>
      </c>
    </row>
    <row r="2807" spans="1:8" s="8" customFormat="1" ht="15.75" customHeight="1" x14ac:dyDescent="0.25">
      <c r="A2807" s="96">
        <v>794</v>
      </c>
      <c r="B2807" s="12"/>
      <c r="C2807" s="163" t="s">
        <v>3741</v>
      </c>
      <c r="D2807" s="13" t="s">
        <v>1061</v>
      </c>
      <c r="E2807" s="155">
        <v>2</v>
      </c>
      <c r="F2807" s="190">
        <v>149.6</v>
      </c>
      <c r="G2807" s="15">
        <v>0</v>
      </c>
      <c r="H2807" s="15">
        <f t="shared" si="81"/>
        <v>149.6</v>
      </c>
    </row>
    <row r="2808" spans="1:8" s="8" customFormat="1" ht="15.75" customHeight="1" x14ac:dyDescent="0.25">
      <c r="A2808" s="96">
        <v>795</v>
      </c>
      <c r="B2808" s="12"/>
      <c r="C2808" s="156" t="s">
        <v>3718</v>
      </c>
      <c r="D2808" s="13" t="s">
        <v>1156</v>
      </c>
      <c r="E2808" s="155">
        <v>1</v>
      </c>
      <c r="F2808" s="155">
        <v>50.05</v>
      </c>
      <c r="G2808" s="15">
        <v>0</v>
      </c>
      <c r="H2808" s="15">
        <f t="shared" si="81"/>
        <v>50.05</v>
      </c>
    </row>
    <row r="2809" spans="1:8" s="8" customFormat="1" ht="15.75" customHeight="1" x14ac:dyDescent="0.25">
      <c r="A2809" s="96">
        <v>796</v>
      </c>
      <c r="B2809" s="12"/>
      <c r="C2809" s="163" t="s">
        <v>3751</v>
      </c>
      <c r="D2809" s="13" t="s">
        <v>1156</v>
      </c>
      <c r="E2809" s="155">
        <v>4</v>
      </c>
      <c r="F2809" s="155">
        <v>197.52</v>
      </c>
      <c r="G2809" s="15">
        <v>0</v>
      </c>
      <c r="H2809" s="15">
        <f t="shared" si="81"/>
        <v>197.52</v>
      </c>
    </row>
    <row r="2810" spans="1:8" s="8" customFormat="1" ht="15.75" customHeight="1" x14ac:dyDescent="0.25">
      <c r="A2810" s="96">
        <v>797</v>
      </c>
      <c r="B2810" s="12"/>
      <c r="C2810" s="156" t="s">
        <v>3721</v>
      </c>
      <c r="D2810" s="13" t="s">
        <v>1156</v>
      </c>
      <c r="E2810" s="155">
        <v>3</v>
      </c>
      <c r="F2810" s="155">
        <v>160.05000000000001</v>
      </c>
      <c r="G2810" s="15">
        <v>0</v>
      </c>
      <c r="H2810" s="15">
        <f t="shared" si="81"/>
        <v>160.05000000000001</v>
      </c>
    </row>
    <row r="2811" spans="1:8" s="8" customFormat="1" ht="15.75" customHeight="1" x14ac:dyDescent="0.25">
      <c r="A2811" s="96">
        <v>798</v>
      </c>
      <c r="B2811" s="12"/>
      <c r="C2811" s="156" t="s">
        <v>3752</v>
      </c>
      <c r="D2811" s="13" t="s">
        <v>1156</v>
      </c>
      <c r="E2811" s="155">
        <v>4</v>
      </c>
      <c r="F2811" s="190">
        <v>56</v>
      </c>
      <c r="G2811" s="15">
        <v>0</v>
      </c>
      <c r="H2811" s="15">
        <f t="shared" si="81"/>
        <v>56</v>
      </c>
    </row>
    <row r="2812" spans="1:8" s="8" customFormat="1" ht="15.75" customHeight="1" x14ac:dyDescent="0.25">
      <c r="A2812" s="96">
        <v>799</v>
      </c>
      <c r="B2812" s="12"/>
      <c r="C2812" s="209" t="s">
        <v>3753</v>
      </c>
      <c r="D2812" s="13" t="s">
        <v>1156</v>
      </c>
      <c r="E2812" s="182">
        <v>3</v>
      </c>
      <c r="F2812" s="210">
        <v>224.4</v>
      </c>
      <c r="G2812" s="15">
        <v>0</v>
      </c>
      <c r="H2812" s="15">
        <f t="shared" si="81"/>
        <v>224.4</v>
      </c>
    </row>
    <row r="2813" spans="1:8" s="8" customFormat="1" ht="15.75" customHeight="1" x14ac:dyDescent="0.25">
      <c r="A2813" s="96">
        <v>800</v>
      </c>
      <c r="B2813" s="12"/>
      <c r="C2813" s="14" t="s">
        <v>3755</v>
      </c>
      <c r="D2813" s="13" t="s">
        <v>1061</v>
      </c>
      <c r="E2813" s="13">
        <v>300</v>
      </c>
      <c r="F2813" s="15">
        <v>33750</v>
      </c>
      <c r="G2813" s="15">
        <v>0</v>
      </c>
      <c r="H2813" s="15">
        <v>33750</v>
      </c>
    </row>
    <row r="2814" spans="1:8" s="8" customFormat="1" ht="15.75" customHeight="1" x14ac:dyDescent="0.25">
      <c r="A2814" s="96">
        <v>801</v>
      </c>
      <c r="B2814" s="12"/>
      <c r="C2814" s="294" t="s">
        <v>3718</v>
      </c>
      <c r="D2814" s="13" t="s">
        <v>1061</v>
      </c>
      <c r="E2814" s="155">
        <v>4</v>
      </c>
      <c r="F2814" s="201">
        <v>200.2</v>
      </c>
      <c r="G2814" s="15">
        <v>0</v>
      </c>
      <c r="H2814" s="201">
        <v>200.2</v>
      </c>
    </row>
    <row r="2815" spans="1:8" s="8" customFormat="1" ht="15.75" customHeight="1" x14ac:dyDescent="0.25">
      <c r="A2815" s="96">
        <v>802</v>
      </c>
      <c r="B2815" s="12"/>
      <c r="C2815" s="294" t="s">
        <v>3718</v>
      </c>
      <c r="D2815" s="13" t="s">
        <v>1061</v>
      </c>
      <c r="E2815" s="155">
        <v>2</v>
      </c>
      <c r="F2815" s="201">
        <v>100.10000000000001</v>
      </c>
      <c r="G2815" s="15">
        <v>0</v>
      </c>
      <c r="H2815" s="201">
        <v>100.10000000000001</v>
      </c>
    </row>
    <row r="2816" spans="1:8" s="8" customFormat="1" ht="15.75" customHeight="1" x14ac:dyDescent="0.25">
      <c r="A2816" s="96">
        <v>803</v>
      </c>
      <c r="B2816" s="12"/>
      <c r="C2816" s="294" t="s">
        <v>3719</v>
      </c>
      <c r="D2816" s="13" t="s">
        <v>1061</v>
      </c>
      <c r="E2816" s="155">
        <v>36</v>
      </c>
      <c r="F2816" s="201">
        <v>1920.6</v>
      </c>
      <c r="G2816" s="15">
        <v>0</v>
      </c>
      <c r="H2816" s="201">
        <v>1920.6</v>
      </c>
    </row>
    <row r="2817" spans="1:8" s="8" customFormat="1" ht="15.75" customHeight="1" x14ac:dyDescent="0.25">
      <c r="A2817" s="96">
        <v>804</v>
      </c>
      <c r="B2817" s="12"/>
      <c r="C2817" s="294" t="s">
        <v>3720</v>
      </c>
      <c r="D2817" s="13" t="s">
        <v>1061</v>
      </c>
      <c r="E2817" s="155">
        <v>12</v>
      </c>
      <c r="F2817" s="201">
        <v>693</v>
      </c>
      <c r="G2817" s="15">
        <v>0</v>
      </c>
      <c r="H2817" s="201">
        <v>693</v>
      </c>
    </row>
    <row r="2818" spans="1:8" s="8" customFormat="1" ht="15.75" customHeight="1" x14ac:dyDescent="0.25">
      <c r="A2818" s="96">
        <v>805</v>
      </c>
      <c r="B2818" s="12"/>
      <c r="C2818" s="294" t="s">
        <v>3721</v>
      </c>
      <c r="D2818" s="13" t="s">
        <v>1061</v>
      </c>
      <c r="E2818" s="155">
        <v>73</v>
      </c>
      <c r="F2818" s="201">
        <v>3894.55</v>
      </c>
      <c r="G2818" s="15">
        <v>0</v>
      </c>
      <c r="H2818" s="201">
        <v>3894.55</v>
      </c>
    </row>
    <row r="2819" spans="1:8" s="8" customFormat="1" ht="15.75" customHeight="1" x14ac:dyDescent="0.25">
      <c r="A2819" s="96">
        <v>806</v>
      </c>
      <c r="B2819" s="12"/>
      <c r="C2819" s="294" t="s">
        <v>3722</v>
      </c>
      <c r="D2819" s="13" t="s">
        <v>1061</v>
      </c>
      <c r="E2819" s="155">
        <v>88</v>
      </c>
      <c r="F2819" s="201">
        <v>5076.43</v>
      </c>
      <c r="G2819" s="15">
        <v>0</v>
      </c>
      <c r="H2819" s="201">
        <v>5076.43</v>
      </c>
    </row>
    <row r="2820" spans="1:8" s="8" customFormat="1" ht="15.75" customHeight="1" x14ac:dyDescent="0.25">
      <c r="A2820" s="96">
        <v>807</v>
      </c>
      <c r="B2820" s="12"/>
      <c r="C2820" s="294" t="s">
        <v>3723</v>
      </c>
      <c r="D2820" s="13" t="s">
        <v>1061</v>
      </c>
      <c r="E2820" s="155">
        <v>3</v>
      </c>
      <c r="F2820" s="201">
        <v>81</v>
      </c>
      <c r="G2820" s="15">
        <v>0</v>
      </c>
      <c r="H2820" s="201">
        <v>81</v>
      </c>
    </row>
    <row r="2821" spans="1:8" s="8" customFormat="1" ht="15.75" customHeight="1" x14ac:dyDescent="0.25">
      <c r="A2821" s="96">
        <v>808</v>
      </c>
      <c r="B2821" s="12"/>
      <c r="C2821" s="294" t="s">
        <v>3724</v>
      </c>
      <c r="D2821" s="13" t="s">
        <v>1061</v>
      </c>
      <c r="E2821" s="155">
        <v>2</v>
      </c>
      <c r="F2821" s="201">
        <v>54</v>
      </c>
      <c r="G2821" s="15">
        <v>0</v>
      </c>
      <c r="H2821" s="201">
        <v>54</v>
      </c>
    </row>
    <row r="2822" spans="1:8" s="8" customFormat="1" ht="15.75" customHeight="1" x14ac:dyDescent="0.25">
      <c r="A2822" s="96">
        <v>809</v>
      </c>
      <c r="B2822" s="12"/>
      <c r="C2822" s="294" t="s">
        <v>3725</v>
      </c>
      <c r="D2822" s="13" t="s">
        <v>1061</v>
      </c>
      <c r="E2822" s="155">
        <v>10</v>
      </c>
      <c r="F2822" s="201">
        <v>282</v>
      </c>
      <c r="G2822" s="15">
        <v>0</v>
      </c>
      <c r="H2822" s="201">
        <v>282</v>
      </c>
    </row>
    <row r="2823" spans="1:8" s="8" customFormat="1" ht="15.75" customHeight="1" x14ac:dyDescent="0.25">
      <c r="A2823" s="96">
        <v>810</v>
      </c>
      <c r="B2823" s="12"/>
      <c r="C2823" s="294" t="s">
        <v>3726</v>
      </c>
      <c r="D2823" s="13" t="s">
        <v>1061</v>
      </c>
      <c r="E2823" s="155">
        <v>2</v>
      </c>
      <c r="F2823" s="201">
        <v>198</v>
      </c>
      <c r="G2823" s="15">
        <v>0</v>
      </c>
      <c r="H2823" s="201">
        <v>198</v>
      </c>
    </row>
    <row r="2824" spans="1:8" s="8" customFormat="1" ht="15.75" customHeight="1" x14ac:dyDescent="0.25">
      <c r="A2824" s="96">
        <v>811</v>
      </c>
      <c r="B2824" s="12"/>
      <c r="C2824" s="294" t="s">
        <v>3727</v>
      </c>
      <c r="D2824" s="13" t="s">
        <v>1061</v>
      </c>
      <c r="E2824" s="155">
        <v>2</v>
      </c>
      <c r="F2824" s="201">
        <v>283.8</v>
      </c>
      <c r="G2824" s="15">
        <v>0</v>
      </c>
      <c r="H2824" s="201">
        <v>283.8</v>
      </c>
    </row>
    <row r="2825" spans="1:8" s="8" customFormat="1" ht="15.75" customHeight="1" x14ac:dyDescent="0.25">
      <c r="A2825" s="96">
        <v>812</v>
      </c>
      <c r="B2825" s="12"/>
      <c r="C2825" s="294" t="s">
        <v>3728</v>
      </c>
      <c r="D2825" s="13" t="s">
        <v>1061</v>
      </c>
      <c r="E2825" s="155">
        <v>1</v>
      </c>
      <c r="F2825" s="201">
        <v>97.9</v>
      </c>
      <c r="G2825" s="15">
        <v>0</v>
      </c>
      <c r="H2825" s="201">
        <v>97.9</v>
      </c>
    </row>
    <row r="2826" spans="1:8" s="8" customFormat="1" ht="15.75" customHeight="1" x14ac:dyDescent="0.25">
      <c r="A2826" s="96">
        <v>813</v>
      </c>
      <c r="B2826" s="12"/>
      <c r="C2826" s="294" t="s">
        <v>3729</v>
      </c>
      <c r="D2826" s="13" t="s">
        <v>1061</v>
      </c>
      <c r="E2826" s="155">
        <v>9</v>
      </c>
      <c r="F2826" s="201">
        <v>321.75</v>
      </c>
      <c r="G2826" s="15">
        <v>0</v>
      </c>
      <c r="H2826" s="201">
        <v>321.75</v>
      </c>
    </row>
    <row r="2827" spans="1:8" s="8" customFormat="1" ht="15.75" customHeight="1" x14ac:dyDescent="0.25">
      <c r="A2827" s="96">
        <v>814</v>
      </c>
      <c r="B2827" s="12"/>
      <c r="C2827" s="294" t="s">
        <v>3730</v>
      </c>
      <c r="D2827" s="13" t="s">
        <v>1061</v>
      </c>
      <c r="E2827" s="155">
        <v>2</v>
      </c>
      <c r="F2827" s="201">
        <v>92.4</v>
      </c>
      <c r="G2827" s="15">
        <v>0</v>
      </c>
      <c r="H2827" s="201">
        <v>92.4</v>
      </c>
    </row>
    <row r="2828" spans="1:8" s="8" customFormat="1" ht="15.75" customHeight="1" x14ac:dyDescent="0.25">
      <c r="A2828" s="96">
        <v>815</v>
      </c>
      <c r="B2828" s="12"/>
      <c r="C2828" s="294" t="s">
        <v>3731</v>
      </c>
      <c r="D2828" s="13" t="s">
        <v>1061</v>
      </c>
      <c r="E2828" s="155">
        <v>1</v>
      </c>
      <c r="F2828" s="201">
        <v>62.73</v>
      </c>
      <c r="G2828" s="15">
        <v>0</v>
      </c>
      <c r="H2828" s="201">
        <v>62.73</v>
      </c>
    </row>
    <row r="2829" spans="1:8" s="8" customFormat="1" ht="15.75" customHeight="1" x14ac:dyDescent="0.25">
      <c r="A2829" s="96">
        <v>816</v>
      </c>
      <c r="B2829" s="12"/>
      <c r="C2829" s="294" t="s">
        <v>3732</v>
      </c>
      <c r="D2829" s="13" t="s">
        <v>1061</v>
      </c>
      <c r="E2829" s="155">
        <v>6</v>
      </c>
      <c r="F2829" s="201">
        <v>120</v>
      </c>
      <c r="G2829" s="15">
        <v>0</v>
      </c>
      <c r="H2829" s="201">
        <v>120</v>
      </c>
    </row>
    <row r="2830" spans="1:8" s="8" customFormat="1" ht="15.75" customHeight="1" x14ac:dyDescent="0.25">
      <c r="A2830" s="96">
        <v>817</v>
      </c>
      <c r="B2830" s="12"/>
      <c r="C2830" s="156" t="s">
        <v>3733</v>
      </c>
      <c r="D2830" s="13" t="s">
        <v>1061</v>
      </c>
      <c r="E2830" s="155">
        <v>2</v>
      </c>
      <c r="F2830" s="201">
        <v>76.8</v>
      </c>
      <c r="G2830" s="15">
        <v>0</v>
      </c>
      <c r="H2830" s="201">
        <v>76.8</v>
      </c>
    </row>
    <row r="2831" spans="1:8" s="8" customFormat="1" ht="15.75" customHeight="1" x14ac:dyDescent="0.25">
      <c r="A2831" s="96">
        <v>818</v>
      </c>
      <c r="B2831" s="12"/>
      <c r="C2831" s="156" t="s">
        <v>3734</v>
      </c>
      <c r="D2831" s="13" t="s">
        <v>1061</v>
      </c>
      <c r="E2831" s="155">
        <v>3</v>
      </c>
      <c r="F2831" s="201">
        <v>60</v>
      </c>
      <c r="G2831" s="15">
        <v>0</v>
      </c>
      <c r="H2831" s="201">
        <v>60</v>
      </c>
    </row>
    <row r="2832" spans="1:8" s="8" customFormat="1" ht="15.75" customHeight="1" x14ac:dyDescent="0.25">
      <c r="A2832" s="96">
        <v>819</v>
      </c>
      <c r="B2832" s="12"/>
      <c r="C2832" s="126" t="s">
        <v>3549</v>
      </c>
      <c r="D2832" s="13" t="s">
        <v>1061</v>
      </c>
      <c r="E2832" s="13">
        <v>1</v>
      </c>
      <c r="F2832" s="15">
        <v>285</v>
      </c>
      <c r="G2832" s="15">
        <v>0</v>
      </c>
      <c r="H2832" s="15">
        <v>285</v>
      </c>
    </row>
    <row r="2833" spans="1:8" s="8" customFormat="1" ht="15.75" customHeight="1" x14ac:dyDescent="0.25">
      <c r="A2833" s="96">
        <v>820</v>
      </c>
      <c r="B2833" s="12"/>
      <c r="C2833" s="123" t="s">
        <v>3705</v>
      </c>
      <c r="D2833" s="13" t="s">
        <v>1061</v>
      </c>
      <c r="E2833" s="13">
        <v>1</v>
      </c>
      <c r="F2833" s="15">
        <v>4000</v>
      </c>
      <c r="G2833" s="15">
        <v>0</v>
      </c>
      <c r="H2833" s="15">
        <v>4000</v>
      </c>
    </row>
    <row r="2834" spans="1:8" s="8" customFormat="1" ht="15.75" customHeight="1" x14ac:dyDescent="0.25">
      <c r="A2834" s="96">
        <v>821</v>
      </c>
      <c r="B2834" s="12"/>
      <c r="C2834" s="294" t="s">
        <v>3701</v>
      </c>
      <c r="D2834" s="13" t="s">
        <v>1061</v>
      </c>
      <c r="E2834" s="13">
        <v>7</v>
      </c>
      <c r="F2834" s="15">
        <v>1750</v>
      </c>
      <c r="G2834" s="15">
        <v>0</v>
      </c>
      <c r="H2834" s="15">
        <v>1750</v>
      </c>
    </row>
    <row r="2835" spans="1:8" s="8" customFormat="1" ht="15.75" customHeight="1" x14ac:dyDescent="0.25">
      <c r="A2835" s="96">
        <v>822</v>
      </c>
      <c r="B2835" s="12"/>
      <c r="C2835" s="195" t="s">
        <v>3689</v>
      </c>
      <c r="D2835" s="13" t="s">
        <v>1061</v>
      </c>
      <c r="E2835" s="55">
        <v>13</v>
      </c>
      <c r="F2835" s="58">
        <v>2900</v>
      </c>
      <c r="G2835" s="15">
        <v>0</v>
      </c>
      <c r="H2835" s="58">
        <v>2900</v>
      </c>
    </row>
    <row r="2836" spans="1:8" s="8" customFormat="1" ht="15.75" customHeight="1" x14ac:dyDescent="0.25">
      <c r="A2836" s="96">
        <v>823</v>
      </c>
      <c r="B2836" s="12"/>
      <c r="C2836" s="195" t="s">
        <v>3690</v>
      </c>
      <c r="D2836" s="13" t="s">
        <v>1061</v>
      </c>
      <c r="E2836" s="155">
        <v>44</v>
      </c>
      <c r="F2836" s="190">
        <v>440</v>
      </c>
      <c r="G2836" s="15">
        <v>0</v>
      </c>
      <c r="H2836" s="190">
        <v>440</v>
      </c>
    </row>
    <row r="2837" spans="1:8" s="8" customFormat="1" ht="15.75" customHeight="1" x14ac:dyDescent="0.25">
      <c r="A2837" s="96">
        <v>824</v>
      </c>
      <c r="B2837" s="12"/>
      <c r="C2837" s="195" t="s">
        <v>3691</v>
      </c>
      <c r="D2837" s="13" t="s">
        <v>1061</v>
      </c>
      <c r="E2837" s="155">
        <v>14</v>
      </c>
      <c r="F2837" s="190">
        <v>954.48</v>
      </c>
      <c r="G2837" s="15">
        <v>0</v>
      </c>
      <c r="H2837" s="190">
        <v>954.48</v>
      </c>
    </row>
    <row r="2838" spans="1:8" s="8" customFormat="1" ht="15.75" customHeight="1" x14ac:dyDescent="0.25">
      <c r="A2838" s="96">
        <v>825</v>
      </c>
      <c r="B2838" s="12"/>
      <c r="C2838" s="195" t="s">
        <v>3272</v>
      </c>
      <c r="D2838" s="13" t="s">
        <v>1061</v>
      </c>
      <c r="E2838" s="55">
        <v>1</v>
      </c>
      <c r="F2838" s="58">
        <v>145</v>
      </c>
      <c r="G2838" s="15">
        <v>0</v>
      </c>
      <c r="H2838" s="58">
        <v>145</v>
      </c>
    </row>
    <row r="2839" spans="1:8" s="8" customFormat="1" ht="15.75" customHeight="1" x14ac:dyDescent="0.25">
      <c r="A2839" s="96">
        <v>826</v>
      </c>
      <c r="B2839" s="12"/>
      <c r="C2839" s="195" t="s">
        <v>3692</v>
      </c>
      <c r="D2839" s="13" t="s">
        <v>1061</v>
      </c>
      <c r="E2839" s="257">
        <v>4</v>
      </c>
      <c r="F2839" s="199">
        <v>7512</v>
      </c>
      <c r="G2839" s="15">
        <v>0</v>
      </c>
      <c r="H2839" s="199">
        <v>7512</v>
      </c>
    </row>
    <row r="2840" spans="1:8" s="8" customFormat="1" ht="15.75" customHeight="1" x14ac:dyDescent="0.25">
      <c r="A2840" s="96">
        <v>827</v>
      </c>
      <c r="B2840" s="12"/>
      <c r="C2840" s="126" t="s">
        <v>3706</v>
      </c>
      <c r="D2840" s="13" t="s">
        <v>1061</v>
      </c>
      <c r="E2840" s="155">
        <v>3</v>
      </c>
      <c r="F2840" s="190">
        <v>1050</v>
      </c>
      <c r="G2840" s="15">
        <v>0</v>
      </c>
      <c r="H2840" s="190">
        <v>1050</v>
      </c>
    </row>
    <row r="2841" spans="1:8" s="8" customFormat="1" ht="15.75" customHeight="1" x14ac:dyDescent="0.25">
      <c r="A2841" s="96">
        <v>828</v>
      </c>
      <c r="B2841" s="12"/>
      <c r="C2841" s="126" t="s">
        <v>3707</v>
      </c>
      <c r="D2841" s="13" t="s">
        <v>1061</v>
      </c>
      <c r="E2841" s="155">
        <v>5</v>
      </c>
      <c r="F2841" s="190">
        <v>9350</v>
      </c>
      <c r="G2841" s="15">
        <v>0</v>
      </c>
      <c r="H2841" s="190">
        <v>9350</v>
      </c>
    </row>
    <row r="2842" spans="1:8" s="8" customFormat="1" ht="15.75" customHeight="1" x14ac:dyDescent="0.25">
      <c r="A2842" s="96">
        <v>829</v>
      </c>
      <c r="B2842" s="216"/>
      <c r="C2842" s="294" t="s">
        <v>3121</v>
      </c>
      <c r="D2842" s="13" t="s">
        <v>1061</v>
      </c>
      <c r="E2842" s="155">
        <v>2</v>
      </c>
      <c r="F2842" s="201">
        <v>100</v>
      </c>
      <c r="G2842" s="15">
        <v>0</v>
      </c>
      <c r="H2842" s="201">
        <v>100</v>
      </c>
    </row>
    <row r="2843" spans="1:8" s="8" customFormat="1" ht="15.75" customHeight="1" x14ac:dyDescent="0.25">
      <c r="A2843" s="96">
        <v>830</v>
      </c>
      <c r="B2843" s="216"/>
      <c r="C2843" s="294" t="s">
        <v>3739</v>
      </c>
      <c r="D2843" s="13" t="s">
        <v>1061</v>
      </c>
      <c r="E2843" s="155">
        <v>2</v>
      </c>
      <c r="F2843" s="201">
        <v>140</v>
      </c>
      <c r="G2843" s="15">
        <v>0</v>
      </c>
      <c r="H2843" s="201">
        <v>140</v>
      </c>
    </row>
    <row r="2844" spans="1:8" s="8" customFormat="1" ht="15.75" customHeight="1" x14ac:dyDescent="0.25">
      <c r="A2844" s="96">
        <v>831</v>
      </c>
      <c r="B2844" s="216"/>
      <c r="C2844" s="294" t="s">
        <v>3740</v>
      </c>
      <c r="D2844" s="13" t="s">
        <v>1061</v>
      </c>
      <c r="E2844" s="155">
        <v>1</v>
      </c>
      <c r="F2844" s="201">
        <v>65</v>
      </c>
      <c r="G2844" s="15">
        <v>0</v>
      </c>
      <c r="H2844" s="201">
        <v>65</v>
      </c>
    </row>
    <row r="2845" spans="1:8" s="8" customFormat="1" ht="15.75" customHeight="1" x14ac:dyDescent="0.25">
      <c r="A2845" s="96">
        <v>832</v>
      </c>
      <c r="B2845" s="216"/>
      <c r="C2845" s="294" t="s">
        <v>4045</v>
      </c>
      <c r="D2845" s="13" t="s">
        <v>1061</v>
      </c>
      <c r="E2845" s="155">
        <v>1</v>
      </c>
      <c r="F2845" s="201">
        <v>65</v>
      </c>
      <c r="G2845" s="15">
        <v>0</v>
      </c>
      <c r="H2845" s="201">
        <v>65</v>
      </c>
    </row>
    <row r="2846" spans="1:8" s="8" customFormat="1" ht="15.75" customHeight="1" x14ac:dyDescent="0.25">
      <c r="A2846" s="96">
        <v>833</v>
      </c>
      <c r="B2846" s="216"/>
      <c r="C2846" s="294" t="s">
        <v>3704</v>
      </c>
      <c r="D2846" s="13" t="s">
        <v>1061</v>
      </c>
      <c r="E2846" s="155">
        <v>1</v>
      </c>
      <c r="F2846" s="201">
        <v>425</v>
      </c>
      <c r="G2846" s="15">
        <v>0</v>
      </c>
      <c r="H2846" s="201">
        <v>425</v>
      </c>
    </row>
    <row r="2847" spans="1:8" s="8" customFormat="1" ht="15.75" customHeight="1" x14ac:dyDescent="0.25">
      <c r="A2847" s="214" t="s">
        <v>3754</v>
      </c>
      <c r="B2847" s="215"/>
      <c r="C2847" s="202"/>
      <c r="D2847" s="247"/>
      <c r="E2847" s="23">
        <f>SUM(E2014:E2846)</f>
        <v>4169.72</v>
      </c>
      <c r="F2847" s="213">
        <f>SUM(F2014:F2846)</f>
        <v>500837.3499999998</v>
      </c>
      <c r="G2847" s="213">
        <f>SUM(G2014:G2846)</f>
        <v>0</v>
      </c>
      <c r="H2847" s="18">
        <f>SUM(H2014:H2846)</f>
        <v>500837.3499999998</v>
      </c>
    </row>
    <row r="2848" spans="1:8" s="8" customFormat="1" ht="15.75" customHeight="1" x14ac:dyDescent="0.25">
      <c r="A2848" s="96"/>
      <c r="B2848" s="12"/>
      <c r="C2848" s="17" t="s">
        <v>3783</v>
      </c>
      <c r="D2848" s="13"/>
      <c r="E2848" s="13"/>
      <c r="F2848" s="15"/>
      <c r="G2848" s="15"/>
      <c r="H2848" s="15"/>
    </row>
    <row r="2849" spans="1:8" s="8" customFormat="1" ht="15.75" customHeight="1" x14ac:dyDescent="0.25">
      <c r="A2849" s="96">
        <v>1</v>
      </c>
      <c r="B2849" s="12"/>
      <c r="C2849" s="14" t="s">
        <v>3785</v>
      </c>
      <c r="D2849" s="13" t="s">
        <v>1061</v>
      </c>
      <c r="E2849" s="13">
        <v>1</v>
      </c>
      <c r="F2849" s="15">
        <v>20000</v>
      </c>
      <c r="G2849" s="15">
        <v>0</v>
      </c>
      <c r="H2849" s="15">
        <v>20000</v>
      </c>
    </row>
    <row r="2850" spans="1:8" s="8" customFormat="1" ht="15.75" customHeight="1" x14ac:dyDescent="0.25">
      <c r="A2850" s="331" t="s">
        <v>3786</v>
      </c>
      <c r="B2850" s="332"/>
      <c r="C2850" s="333"/>
      <c r="D2850" s="13"/>
      <c r="E2850" s="263">
        <v>1</v>
      </c>
      <c r="F2850" s="18">
        <v>20000</v>
      </c>
      <c r="G2850" s="18">
        <v>0</v>
      </c>
      <c r="H2850" s="18">
        <v>20000</v>
      </c>
    </row>
    <row r="2851" spans="1:8" s="8" customFormat="1" ht="15.75" customHeight="1" x14ac:dyDescent="0.25">
      <c r="A2851" s="12"/>
      <c r="B2851" s="12"/>
      <c r="C2851" s="17" t="s">
        <v>3784</v>
      </c>
      <c r="D2851" s="11"/>
      <c r="E2851" s="11"/>
      <c r="F2851" s="11"/>
      <c r="G2851" s="123"/>
      <c r="H2851" s="123"/>
    </row>
    <row r="2852" spans="1:8" s="8" customFormat="1" ht="15.75" customHeight="1" x14ac:dyDescent="0.25">
      <c r="A2852" s="12">
        <v>1</v>
      </c>
      <c r="B2852" s="12"/>
      <c r="C2852" s="67" t="s">
        <v>3756</v>
      </c>
      <c r="D2852" s="13" t="s">
        <v>1061</v>
      </c>
      <c r="E2852" s="62">
        <v>2</v>
      </c>
      <c r="F2852" s="44">
        <v>4075</v>
      </c>
      <c r="G2852" s="15">
        <v>0</v>
      </c>
      <c r="H2852" s="44">
        <v>4075</v>
      </c>
    </row>
    <row r="2853" spans="1:8" s="8" customFormat="1" ht="15.75" customHeight="1" x14ac:dyDescent="0.25">
      <c r="A2853" s="12">
        <v>2</v>
      </c>
      <c r="B2853" s="12"/>
      <c r="C2853" s="67" t="s">
        <v>3757</v>
      </c>
      <c r="D2853" s="13" t="s">
        <v>1061</v>
      </c>
      <c r="E2853" s="62">
        <v>1</v>
      </c>
      <c r="F2853" s="44">
        <v>1832.5</v>
      </c>
      <c r="G2853" s="15">
        <v>0</v>
      </c>
      <c r="H2853" s="44">
        <v>1832.5</v>
      </c>
    </row>
    <row r="2854" spans="1:8" s="8" customFormat="1" ht="15.75" customHeight="1" x14ac:dyDescent="0.25">
      <c r="A2854" s="12">
        <v>3</v>
      </c>
      <c r="B2854" s="12"/>
      <c r="C2854" s="67" t="s">
        <v>3758</v>
      </c>
      <c r="D2854" s="13" t="s">
        <v>1061</v>
      </c>
      <c r="E2854" s="62">
        <v>1</v>
      </c>
      <c r="F2854" s="44">
        <v>4582.5</v>
      </c>
      <c r="G2854" s="15">
        <v>0</v>
      </c>
      <c r="H2854" s="44">
        <v>4582.5</v>
      </c>
    </row>
    <row r="2855" spans="1:8" s="8" customFormat="1" ht="34.5" customHeight="1" x14ac:dyDescent="0.25">
      <c r="A2855" s="12">
        <v>4</v>
      </c>
      <c r="B2855" s="12"/>
      <c r="C2855" s="67" t="s">
        <v>3759</v>
      </c>
      <c r="D2855" s="13" t="s">
        <v>1061</v>
      </c>
      <c r="E2855" s="41">
        <v>1</v>
      </c>
      <c r="F2855" s="44">
        <v>200000</v>
      </c>
      <c r="G2855" s="15">
        <v>0</v>
      </c>
      <c r="H2855" s="44">
        <v>200000</v>
      </c>
    </row>
    <row r="2856" spans="1:8" s="8" customFormat="1" ht="15.75" customHeight="1" x14ac:dyDescent="0.25">
      <c r="A2856" s="328" t="s">
        <v>3760</v>
      </c>
      <c r="B2856" s="329"/>
      <c r="C2856" s="330"/>
      <c r="D2856" s="13"/>
      <c r="E2856" s="218"/>
      <c r="F2856" s="219">
        <f>SUM(F2852:F2855)</f>
        <v>210490</v>
      </c>
      <c r="G2856" s="18">
        <f>SUM(G2852:G2855)</f>
        <v>0</v>
      </c>
      <c r="H2856" s="219">
        <f>SUM(H2852:H2855)</f>
        <v>210490</v>
      </c>
    </row>
    <row r="2857" spans="1:8" s="8" customFormat="1" ht="18" customHeight="1" x14ac:dyDescent="0.25">
      <c r="A2857" s="96"/>
      <c r="B2857" s="12"/>
      <c r="C2857" s="202" t="s">
        <v>3773</v>
      </c>
      <c r="D2857" s="11"/>
      <c r="E2857" s="11"/>
      <c r="F2857" s="11"/>
      <c r="G2857" s="123"/>
      <c r="H2857" s="123"/>
    </row>
    <row r="2858" spans="1:8" s="8" customFormat="1" ht="15.75" customHeight="1" x14ac:dyDescent="0.25">
      <c r="A2858" s="12">
        <v>1</v>
      </c>
      <c r="B2858" s="12"/>
      <c r="C2858" s="126" t="s">
        <v>3761</v>
      </c>
      <c r="D2858" s="13" t="s">
        <v>1061</v>
      </c>
      <c r="E2858" s="124">
        <v>3</v>
      </c>
      <c r="F2858" s="36">
        <v>44.91</v>
      </c>
      <c r="G2858" s="15">
        <v>0</v>
      </c>
      <c r="H2858" s="15">
        <v>44.91</v>
      </c>
    </row>
    <row r="2859" spans="1:8" s="8" customFormat="1" ht="15.75" customHeight="1" x14ac:dyDescent="0.25">
      <c r="A2859" s="12">
        <v>2</v>
      </c>
      <c r="B2859" s="12"/>
      <c r="C2859" s="126" t="s">
        <v>3762</v>
      </c>
      <c r="D2859" s="13" t="s">
        <v>1061</v>
      </c>
      <c r="E2859" s="37">
        <v>1</v>
      </c>
      <c r="F2859" s="36">
        <v>150</v>
      </c>
      <c r="G2859" s="15">
        <v>0</v>
      </c>
      <c r="H2859" s="15">
        <v>150</v>
      </c>
    </row>
    <row r="2860" spans="1:8" s="8" customFormat="1" ht="15.75" customHeight="1" x14ac:dyDescent="0.25">
      <c r="A2860" s="328" t="s">
        <v>3763</v>
      </c>
      <c r="B2860" s="329"/>
      <c r="C2860" s="330"/>
      <c r="D2860" s="13"/>
      <c r="E2860" s="13"/>
      <c r="F2860" s="18">
        <f>SUM(F2858:F2859)</f>
        <v>194.91</v>
      </c>
      <c r="G2860" s="18">
        <f>SUM(G2858:G2859)</f>
        <v>0</v>
      </c>
      <c r="H2860" s="18">
        <f>SUM(H2858:H2859)</f>
        <v>194.91</v>
      </c>
    </row>
    <row r="2861" spans="1:8" s="8" customFormat="1" ht="15.75" customHeight="1" x14ac:dyDescent="0.25">
      <c r="A2861" s="96">
        <v>1</v>
      </c>
      <c r="B2861" s="12"/>
      <c r="C2861" s="17" t="s">
        <v>3772</v>
      </c>
      <c r="D2861" s="13"/>
      <c r="E2861" s="13"/>
      <c r="F2861" s="15"/>
      <c r="G2861" s="15"/>
      <c r="H2861" s="15"/>
    </row>
    <row r="2862" spans="1:8" s="8" customFormat="1" ht="15.75" customHeight="1" x14ac:dyDescent="0.25">
      <c r="A2862" s="12">
        <v>2</v>
      </c>
      <c r="B2862" s="12"/>
      <c r="C2862" s="269" t="s">
        <v>3764</v>
      </c>
      <c r="D2862" s="13" t="s">
        <v>1061</v>
      </c>
      <c r="E2862" s="224">
        <v>7</v>
      </c>
      <c r="F2862" s="258">
        <v>2590</v>
      </c>
      <c r="G2862" s="15">
        <v>0</v>
      </c>
      <c r="H2862" s="258">
        <v>2590</v>
      </c>
    </row>
    <row r="2863" spans="1:8" s="8" customFormat="1" ht="15.75" customHeight="1" x14ac:dyDescent="0.25">
      <c r="A2863" s="12">
        <v>3</v>
      </c>
      <c r="B2863" s="12"/>
      <c r="C2863" s="225" t="s">
        <v>3765</v>
      </c>
      <c r="D2863" s="13" t="s">
        <v>1061</v>
      </c>
      <c r="E2863" s="224">
        <v>1</v>
      </c>
      <c r="F2863" s="88">
        <v>700</v>
      </c>
      <c r="G2863" s="15">
        <v>0</v>
      </c>
      <c r="H2863" s="88">
        <v>700</v>
      </c>
    </row>
    <row r="2864" spans="1:8" s="8" customFormat="1" ht="15.75" customHeight="1" x14ac:dyDescent="0.25">
      <c r="A2864" s="12">
        <v>4</v>
      </c>
      <c r="B2864" s="12"/>
      <c r="C2864" s="227" t="s">
        <v>3766</v>
      </c>
      <c r="D2864" s="13" t="s">
        <v>1061</v>
      </c>
      <c r="E2864" s="224">
        <v>4</v>
      </c>
      <c r="F2864" s="226">
        <v>2380</v>
      </c>
      <c r="G2864" s="15">
        <v>0</v>
      </c>
      <c r="H2864" s="226">
        <v>2380</v>
      </c>
    </row>
    <row r="2865" spans="1:8" s="8" customFormat="1" ht="15.75" customHeight="1" x14ac:dyDescent="0.25">
      <c r="A2865" s="12">
        <v>5</v>
      </c>
      <c r="B2865" s="12"/>
      <c r="C2865" s="227" t="s">
        <v>3771</v>
      </c>
      <c r="D2865" s="13" t="s">
        <v>1061</v>
      </c>
      <c r="E2865" s="228">
        <v>1</v>
      </c>
      <c r="F2865" s="226">
        <v>1100</v>
      </c>
      <c r="G2865" s="15">
        <v>0</v>
      </c>
      <c r="H2865" s="226">
        <v>1100</v>
      </c>
    </row>
    <row r="2866" spans="1:8" s="8" customFormat="1" ht="15.75" customHeight="1" x14ac:dyDescent="0.25">
      <c r="A2866" s="12">
        <v>6</v>
      </c>
      <c r="B2866" s="12"/>
      <c r="C2866" s="229" t="s">
        <v>3770</v>
      </c>
      <c r="D2866" s="13" t="s">
        <v>1061</v>
      </c>
      <c r="E2866" s="230">
        <v>1</v>
      </c>
      <c r="F2866" s="231">
        <v>2135</v>
      </c>
      <c r="G2866" s="15">
        <v>0</v>
      </c>
      <c r="H2866" s="231">
        <v>2135</v>
      </c>
    </row>
    <row r="2867" spans="1:8" s="8" customFormat="1" ht="15.75" customHeight="1" x14ac:dyDescent="0.25">
      <c r="A2867" s="12">
        <v>7</v>
      </c>
      <c r="B2867" s="12"/>
      <c r="C2867" s="229" t="s">
        <v>3767</v>
      </c>
      <c r="D2867" s="13" t="s">
        <v>1061</v>
      </c>
      <c r="E2867" s="230">
        <v>1</v>
      </c>
      <c r="F2867" s="231">
        <v>500</v>
      </c>
      <c r="G2867" s="15">
        <v>0</v>
      </c>
      <c r="H2867" s="231">
        <v>500</v>
      </c>
    </row>
    <row r="2868" spans="1:8" s="8" customFormat="1" ht="15.75" customHeight="1" x14ac:dyDescent="0.25">
      <c r="A2868" s="12">
        <v>8</v>
      </c>
      <c r="B2868" s="12"/>
      <c r="C2868" s="297" t="s">
        <v>3768</v>
      </c>
      <c r="D2868" s="13" t="s">
        <v>1061</v>
      </c>
      <c r="E2868" s="232">
        <v>4</v>
      </c>
      <c r="F2868" s="233">
        <v>3920</v>
      </c>
      <c r="G2868" s="15">
        <v>0</v>
      </c>
      <c r="H2868" s="233">
        <v>3920</v>
      </c>
    </row>
    <row r="2869" spans="1:8" s="8" customFormat="1" ht="15.75" customHeight="1" x14ac:dyDescent="0.25">
      <c r="A2869" s="12">
        <v>9</v>
      </c>
      <c r="B2869" s="12"/>
      <c r="C2869" s="227" t="s">
        <v>3769</v>
      </c>
      <c r="D2869" s="13" t="s">
        <v>1061</v>
      </c>
      <c r="E2869" s="228">
        <v>1</v>
      </c>
      <c r="F2869" s="226">
        <v>1350</v>
      </c>
      <c r="G2869" s="15">
        <v>0</v>
      </c>
      <c r="H2869" s="226">
        <v>1350</v>
      </c>
    </row>
    <row r="2870" spans="1:8" s="8" customFormat="1" ht="15.75" customHeight="1" x14ac:dyDescent="0.25">
      <c r="A2870" s="12">
        <v>10</v>
      </c>
      <c r="B2870" s="12"/>
      <c r="C2870" s="229" t="s">
        <v>3768</v>
      </c>
      <c r="D2870" s="13" t="s">
        <v>1061</v>
      </c>
      <c r="E2870" s="230">
        <v>4</v>
      </c>
      <c r="F2870" s="231">
        <v>3960</v>
      </c>
      <c r="G2870" s="15">
        <v>0</v>
      </c>
      <c r="H2870" s="231">
        <v>3960</v>
      </c>
    </row>
    <row r="2871" spans="1:8" s="8" customFormat="1" ht="15.75" customHeight="1" x14ac:dyDescent="0.25">
      <c r="A2871" s="96">
        <v>11</v>
      </c>
      <c r="B2871" s="12"/>
      <c r="C2871" s="227" t="s">
        <v>3774</v>
      </c>
      <c r="D2871" s="13" t="s">
        <v>1061</v>
      </c>
      <c r="E2871" s="124">
        <v>4</v>
      </c>
      <c r="F2871" s="36">
        <v>2380</v>
      </c>
      <c r="G2871" s="15">
        <v>0</v>
      </c>
      <c r="H2871" s="36">
        <v>2380</v>
      </c>
    </row>
    <row r="2872" spans="1:8" s="8" customFormat="1" ht="15.75" customHeight="1" x14ac:dyDescent="0.25">
      <c r="A2872" s="12">
        <v>12</v>
      </c>
      <c r="B2872" s="12"/>
      <c r="C2872" s="227" t="s">
        <v>3775</v>
      </c>
      <c r="D2872" s="13" t="s">
        <v>1061</v>
      </c>
      <c r="E2872" s="228">
        <v>1</v>
      </c>
      <c r="F2872" s="226">
        <v>1450</v>
      </c>
      <c r="G2872" s="15">
        <v>0</v>
      </c>
      <c r="H2872" s="226">
        <v>1450</v>
      </c>
    </row>
    <row r="2873" spans="1:8" s="8" customFormat="1" ht="15.75" customHeight="1" x14ac:dyDescent="0.25">
      <c r="A2873" s="12">
        <v>13</v>
      </c>
      <c r="B2873" s="12"/>
      <c r="C2873" s="117" t="s">
        <v>3776</v>
      </c>
      <c r="D2873" s="13" t="s">
        <v>1061</v>
      </c>
      <c r="E2873" s="124">
        <v>2</v>
      </c>
      <c r="F2873" s="36">
        <v>1100</v>
      </c>
      <c r="G2873" s="15">
        <v>0</v>
      </c>
      <c r="H2873" s="36">
        <v>1100</v>
      </c>
    </row>
    <row r="2874" spans="1:8" s="8" customFormat="1" ht="15.75" customHeight="1" x14ac:dyDescent="0.25">
      <c r="A2874" s="12">
        <v>14</v>
      </c>
      <c r="B2874" s="12"/>
      <c r="C2874" s="117" t="s">
        <v>3777</v>
      </c>
      <c r="D2874" s="13" t="s">
        <v>1061</v>
      </c>
      <c r="E2874" s="124">
        <v>4</v>
      </c>
      <c r="F2874" s="36">
        <v>1840</v>
      </c>
      <c r="G2874" s="15">
        <v>0</v>
      </c>
      <c r="H2874" s="36">
        <v>1840</v>
      </c>
    </row>
    <row r="2875" spans="1:8" s="8" customFormat="1" ht="15.75" customHeight="1" x14ac:dyDescent="0.25">
      <c r="A2875" s="328" t="s">
        <v>3778</v>
      </c>
      <c r="B2875" s="329"/>
      <c r="C2875" s="330"/>
      <c r="D2875" s="13"/>
      <c r="E2875" s="263">
        <f>SUM(E2862:E2874)</f>
        <v>35</v>
      </c>
      <c r="F2875" s="18">
        <f>SUM(F2862:F2874)</f>
        <v>25405</v>
      </c>
      <c r="G2875" s="18">
        <f>SUM(G2862:G2874)</f>
        <v>0</v>
      </c>
      <c r="H2875" s="18">
        <f>SUM(H2862:H2874)</f>
        <v>25405</v>
      </c>
    </row>
    <row r="2876" spans="1:8" s="8" customFormat="1" ht="30.75" customHeight="1" x14ac:dyDescent="0.25">
      <c r="A2876" s="12"/>
      <c r="B2876" s="12"/>
      <c r="C2876" s="17" t="s">
        <v>3779</v>
      </c>
      <c r="D2876" s="13"/>
      <c r="E2876" s="13"/>
      <c r="F2876" s="15"/>
      <c r="G2876" s="15"/>
      <c r="H2876" s="15"/>
    </row>
    <row r="2877" spans="1:8" s="8" customFormat="1" ht="15.75" customHeight="1" x14ac:dyDescent="0.25">
      <c r="A2877" s="12">
        <v>1</v>
      </c>
      <c r="B2877" s="12"/>
      <c r="C2877" s="123" t="s">
        <v>3780</v>
      </c>
      <c r="D2877" s="13" t="s">
        <v>1061</v>
      </c>
      <c r="E2877" s="124">
        <v>10</v>
      </c>
      <c r="F2877" s="36">
        <v>650</v>
      </c>
      <c r="G2877" s="15">
        <v>0</v>
      </c>
      <c r="H2877" s="36">
        <v>650</v>
      </c>
    </row>
    <row r="2878" spans="1:8" s="8" customFormat="1" ht="15.75" customHeight="1" x14ac:dyDescent="0.25">
      <c r="A2878" s="12">
        <v>2</v>
      </c>
      <c r="B2878" s="12"/>
      <c r="C2878" s="123" t="s">
        <v>3780</v>
      </c>
      <c r="D2878" s="13" t="s">
        <v>1061</v>
      </c>
      <c r="E2878" s="124">
        <v>12</v>
      </c>
      <c r="F2878" s="36">
        <v>780</v>
      </c>
      <c r="G2878" s="15">
        <v>0</v>
      </c>
      <c r="H2878" s="36">
        <v>780</v>
      </c>
    </row>
    <row r="2879" spans="1:8" s="8" customFormat="1" ht="15.75" customHeight="1" x14ac:dyDescent="0.25">
      <c r="A2879" s="12">
        <v>3</v>
      </c>
      <c r="B2879" s="12"/>
      <c r="C2879" s="67" t="s">
        <v>3781</v>
      </c>
      <c r="D2879" s="13" t="s">
        <v>1061</v>
      </c>
      <c r="E2879" s="124">
        <v>185</v>
      </c>
      <c r="F2879" s="36">
        <v>21.75</v>
      </c>
      <c r="G2879" s="15">
        <v>0</v>
      </c>
      <c r="H2879" s="36">
        <v>21.75</v>
      </c>
    </row>
    <row r="2880" spans="1:8" s="8" customFormat="1" ht="15.75" customHeight="1" x14ac:dyDescent="0.25">
      <c r="A2880" s="325" t="s">
        <v>3782</v>
      </c>
      <c r="B2880" s="325"/>
      <c r="C2880" s="325"/>
      <c r="D2880" s="13"/>
      <c r="E2880" s="263">
        <f>SUM(E2877:E2879)</f>
        <v>207</v>
      </c>
      <c r="F2880" s="18">
        <f>SUM(F2877:F2879)</f>
        <v>1451.75</v>
      </c>
      <c r="G2880" s="18">
        <f>SUM(G2877:G2879)</f>
        <v>0</v>
      </c>
      <c r="H2880" s="18">
        <f>SUM(H2877:H2879)</f>
        <v>1451.75</v>
      </c>
    </row>
    <row r="2881" spans="1:8" s="8" customFormat="1" ht="15.75" customHeight="1" x14ac:dyDescent="0.25">
      <c r="A2881" s="223"/>
      <c r="B2881" s="223"/>
      <c r="C2881" s="266" t="s">
        <v>4056</v>
      </c>
      <c r="D2881" s="13"/>
      <c r="E2881" s="263"/>
      <c r="F2881" s="18"/>
      <c r="G2881" s="18"/>
      <c r="H2881" s="18"/>
    </row>
    <row r="2882" spans="1:8" s="8" customFormat="1" ht="15.75" customHeight="1" x14ac:dyDescent="0.25">
      <c r="A2882" s="223"/>
      <c r="B2882" s="223"/>
      <c r="C2882" s="259" t="s">
        <v>4057</v>
      </c>
      <c r="D2882" s="13" t="s">
        <v>3806</v>
      </c>
      <c r="E2882" s="13">
        <v>78.19</v>
      </c>
      <c r="F2882" s="15">
        <v>2725.98</v>
      </c>
      <c r="G2882" s="15">
        <v>0</v>
      </c>
      <c r="H2882" s="15">
        <v>2725.98</v>
      </c>
    </row>
    <row r="2883" spans="1:8" s="8" customFormat="1" ht="15.75" customHeight="1" x14ac:dyDescent="0.25">
      <c r="A2883" s="223"/>
      <c r="B2883" s="223"/>
      <c r="C2883" s="259" t="s">
        <v>4058</v>
      </c>
      <c r="D2883" s="13" t="s">
        <v>3806</v>
      </c>
      <c r="E2883" s="13">
        <v>550</v>
      </c>
      <c r="F2883" s="15">
        <v>23238.02</v>
      </c>
      <c r="G2883" s="15">
        <v>0</v>
      </c>
      <c r="H2883" s="15">
        <v>23238.02</v>
      </c>
    </row>
    <row r="2884" spans="1:8" s="8" customFormat="1" ht="15.75" customHeight="1" x14ac:dyDescent="0.25">
      <c r="A2884" s="328" t="s">
        <v>4059</v>
      </c>
      <c r="B2884" s="329"/>
      <c r="C2884" s="330"/>
      <c r="D2884" s="13"/>
      <c r="E2884" s="263">
        <f>SUM(E2882:E2883)</f>
        <v>628.19000000000005</v>
      </c>
      <c r="F2884" s="18">
        <f>SUM(F2882:F2883)</f>
        <v>25964</v>
      </c>
      <c r="G2884" s="18">
        <f>SUM(G2882:G2883)</f>
        <v>0</v>
      </c>
      <c r="H2884" s="18">
        <f>SUM(H2882:H2883)</f>
        <v>25964</v>
      </c>
    </row>
    <row r="2885" spans="1:8" s="8" customFormat="1" ht="15.75" customHeight="1" x14ac:dyDescent="0.25">
      <c r="A2885" s="12">
        <v>1</v>
      </c>
      <c r="B2885" s="12"/>
      <c r="C2885" s="17" t="s">
        <v>3796</v>
      </c>
      <c r="D2885" s="13"/>
      <c r="E2885" s="13"/>
      <c r="F2885" s="15"/>
      <c r="G2885" s="15"/>
      <c r="H2885" s="15"/>
    </row>
    <row r="2886" spans="1:8" s="8" customFormat="1" ht="15.75" customHeight="1" x14ac:dyDescent="0.25">
      <c r="A2886" s="96">
        <v>2</v>
      </c>
      <c r="B2886" s="12"/>
      <c r="C2886" s="253" t="s">
        <v>3903</v>
      </c>
      <c r="D2886" s="254" t="s">
        <v>3797</v>
      </c>
      <c r="E2886" s="12">
        <v>216</v>
      </c>
      <c r="F2886" s="15">
        <v>929.29999999999984</v>
      </c>
      <c r="G2886" s="15">
        <v>0</v>
      </c>
      <c r="H2886" s="15">
        <v>929.29999999999984</v>
      </c>
    </row>
    <row r="2887" spans="1:8" s="8" customFormat="1" ht="15.75" customHeight="1" x14ac:dyDescent="0.25">
      <c r="A2887" s="96">
        <v>3</v>
      </c>
      <c r="B2887" s="12"/>
      <c r="C2887" s="49" t="s">
        <v>3904</v>
      </c>
      <c r="D2887" s="52" t="s">
        <v>3797</v>
      </c>
      <c r="E2887" s="12">
        <v>20</v>
      </c>
      <c r="F2887" s="15">
        <v>123.86</v>
      </c>
      <c r="G2887" s="15">
        <v>0</v>
      </c>
      <c r="H2887" s="15">
        <v>123.86</v>
      </c>
    </row>
    <row r="2888" spans="1:8" s="8" customFormat="1" ht="15.75" customHeight="1" x14ac:dyDescent="0.25">
      <c r="A2888" s="96">
        <v>4</v>
      </c>
      <c r="B2888" s="12"/>
      <c r="C2888" s="49" t="s">
        <v>3905</v>
      </c>
      <c r="D2888" s="52" t="s">
        <v>3798</v>
      </c>
      <c r="E2888" s="12">
        <v>2</v>
      </c>
      <c r="F2888" s="15">
        <v>16.16</v>
      </c>
      <c r="G2888" s="15">
        <v>0</v>
      </c>
      <c r="H2888" s="15">
        <v>16.16</v>
      </c>
    </row>
    <row r="2889" spans="1:8" s="8" customFormat="1" ht="15.75" customHeight="1" x14ac:dyDescent="0.25">
      <c r="A2889" s="96">
        <v>5</v>
      </c>
      <c r="B2889" s="12"/>
      <c r="C2889" s="49" t="s">
        <v>3906</v>
      </c>
      <c r="D2889" s="52" t="s">
        <v>3799</v>
      </c>
      <c r="E2889" s="13">
        <v>248</v>
      </c>
      <c r="F2889" s="15">
        <v>156.53</v>
      </c>
      <c r="G2889" s="15">
        <v>0</v>
      </c>
      <c r="H2889" s="15">
        <v>156.53</v>
      </c>
    </row>
    <row r="2890" spans="1:8" s="8" customFormat="1" ht="15.75" customHeight="1" x14ac:dyDescent="0.25">
      <c r="A2890" s="96">
        <v>6</v>
      </c>
      <c r="B2890" s="12"/>
      <c r="C2890" s="49" t="s">
        <v>3907</v>
      </c>
      <c r="D2890" s="13" t="s">
        <v>3799</v>
      </c>
      <c r="E2890" s="11">
        <f>46+400</f>
        <v>446</v>
      </c>
      <c r="F2890" s="15">
        <f>1586.8+171.02</f>
        <v>1757.82</v>
      </c>
      <c r="G2890" s="15">
        <v>0</v>
      </c>
      <c r="H2890" s="15">
        <f>1586.8+171.02</f>
        <v>1757.82</v>
      </c>
    </row>
    <row r="2891" spans="1:8" s="8" customFormat="1" ht="15.75" customHeight="1" x14ac:dyDescent="0.25">
      <c r="A2891" s="96">
        <v>7</v>
      </c>
      <c r="B2891" s="12"/>
      <c r="C2891" s="49" t="s">
        <v>3908</v>
      </c>
      <c r="D2891" s="13" t="s">
        <v>3799</v>
      </c>
      <c r="E2891" s="11">
        <v>14</v>
      </c>
      <c r="F2891" s="15">
        <v>11.059999999999999</v>
      </c>
      <c r="G2891" s="15">
        <v>0</v>
      </c>
      <c r="H2891" s="15">
        <v>11.059999999999999</v>
      </c>
    </row>
    <row r="2892" spans="1:8" s="8" customFormat="1" ht="15.75" customHeight="1" x14ac:dyDescent="0.25">
      <c r="A2892" s="96">
        <v>8</v>
      </c>
      <c r="B2892" s="12"/>
      <c r="C2892" s="49" t="s">
        <v>3908</v>
      </c>
      <c r="D2892" s="13" t="s">
        <v>3797</v>
      </c>
      <c r="E2892" s="51">
        <v>50</v>
      </c>
      <c r="F2892" s="52">
        <v>168.85</v>
      </c>
      <c r="G2892" s="15">
        <v>0</v>
      </c>
      <c r="H2892" s="52">
        <v>168.85</v>
      </c>
    </row>
    <row r="2893" spans="1:8" s="8" customFormat="1" ht="15.75" customHeight="1" x14ac:dyDescent="0.25">
      <c r="A2893" s="96">
        <v>9</v>
      </c>
      <c r="B2893" s="12"/>
      <c r="C2893" s="49" t="s">
        <v>3909</v>
      </c>
      <c r="D2893" s="13" t="s">
        <v>3799</v>
      </c>
      <c r="E2893" s="51">
        <v>24</v>
      </c>
      <c r="F2893" s="52">
        <v>20.059999999999999</v>
      </c>
      <c r="G2893" s="15">
        <v>0</v>
      </c>
      <c r="H2893" s="52">
        <v>20.059999999999999</v>
      </c>
    </row>
    <row r="2894" spans="1:8" s="8" customFormat="1" ht="15.75" customHeight="1" x14ac:dyDescent="0.25">
      <c r="A2894" s="12">
        <v>10</v>
      </c>
      <c r="B2894" s="12"/>
      <c r="C2894" s="49" t="s">
        <v>3910</v>
      </c>
      <c r="D2894" s="13" t="s">
        <v>3797</v>
      </c>
      <c r="E2894" s="11">
        <v>163</v>
      </c>
      <c r="F2894" s="15">
        <v>848.25</v>
      </c>
      <c r="G2894" s="15">
        <v>0</v>
      </c>
      <c r="H2894" s="15">
        <v>848.25</v>
      </c>
    </row>
    <row r="2895" spans="1:8" s="8" customFormat="1" ht="15.75" customHeight="1" x14ac:dyDescent="0.25">
      <c r="A2895" s="96">
        <v>11</v>
      </c>
      <c r="B2895" s="12"/>
      <c r="C2895" s="49" t="s">
        <v>3911</v>
      </c>
      <c r="D2895" s="13" t="s">
        <v>821</v>
      </c>
      <c r="E2895" s="11">
        <v>8.5</v>
      </c>
      <c r="F2895" s="15">
        <v>6.49</v>
      </c>
      <c r="G2895" s="15">
        <v>0</v>
      </c>
      <c r="H2895" s="15">
        <v>6.49</v>
      </c>
    </row>
    <row r="2896" spans="1:8" s="8" customFormat="1" ht="15.75" customHeight="1" x14ac:dyDescent="0.25">
      <c r="A2896" s="96">
        <v>12</v>
      </c>
      <c r="B2896" s="12"/>
      <c r="C2896" s="49" t="s">
        <v>3912</v>
      </c>
      <c r="D2896" s="13" t="s">
        <v>3799</v>
      </c>
      <c r="E2896" s="11">
        <v>677</v>
      </c>
      <c r="F2896" s="15">
        <v>3813.05</v>
      </c>
      <c r="G2896" s="15">
        <v>0</v>
      </c>
      <c r="H2896" s="15">
        <v>3813.05</v>
      </c>
    </row>
    <row r="2897" spans="1:8" s="8" customFormat="1" ht="15.75" customHeight="1" x14ac:dyDescent="0.25">
      <c r="A2897" s="96">
        <v>13</v>
      </c>
      <c r="B2897" s="12"/>
      <c r="C2897" s="49" t="s">
        <v>3913</v>
      </c>
      <c r="D2897" s="13" t="s">
        <v>3798</v>
      </c>
      <c r="E2897" s="11">
        <v>5</v>
      </c>
      <c r="F2897" s="15">
        <v>181.54</v>
      </c>
      <c r="G2897" s="15">
        <v>0</v>
      </c>
      <c r="H2897" s="15">
        <v>181.54</v>
      </c>
    </row>
    <row r="2898" spans="1:8" s="8" customFormat="1" ht="15.75" customHeight="1" x14ac:dyDescent="0.25">
      <c r="A2898" s="96">
        <v>14</v>
      </c>
      <c r="B2898" s="12"/>
      <c r="C2898" s="49" t="s">
        <v>3914</v>
      </c>
      <c r="D2898" s="13" t="s">
        <v>3799</v>
      </c>
      <c r="E2898" s="11">
        <v>217</v>
      </c>
      <c r="F2898" s="15">
        <v>63.08</v>
      </c>
      <c r="G2898" s="15">
        <v>0</v>
      </c>
      <c r="H2898" s="15">
        <v>63.08</v>
      </c>
    </row>
    <row r="2899" spans="1:8" s="8" customFormat="1" ht="15.75" customHeight="1" x14ac:dyDescent="0.25">
      <c r="A2899" s="96">
        <v>15</v>
      </c>
      <c r="B2899" s="12"/>
      <c r="C2899" s="49" t="s">
        <v>3915</v>
      </c>
      <c r="D2899" s="13" t="s">
        <v>3875</v>
      </c>
      <c r="E2899" s="11">
        <v>160.5</v>
      </c>
      <c r="F2899" s="15">
        <v>242.7399999999999</v>
      </c>
      <c r="G2899" s="15">
        <v>0</v>
      </c>
      <c r="H2899" s="15">
        <v>242.7399999999999</v>
      </c>
    </row>
    <row r="2900" spans="1:8" s="8" customFormat="1" ht="15.75" customHeight="1" x14ac:dyDescent="0.25">
      <c r="A2900" s="96">
        <v>16</v>
      </c>
      <c r="B2900" s="12"/>
      <c r="C2900" s="49" t="s">
        <v>3916</v>
      </c>
      <c r="D2900" s="13" t="s">
        <v>3875</v>
      </c>
      <c r="E2900" s="11">
        <v>8</v>
      </c>
      <c r="F2900" s="15">
        <v>4.8900000000000006</v>
      </c>
      <c r="G2900" s="15">
        <v>0</v>
      </c>
      <c r="H2900" s="15">
        <v>4.8900000000000006</v>
      </c>
    </row>
    <row r="2901" spans="1:8" s="8" customFormat="1" ht="15.75" customHeight="1" x14ac:dyDescent="0.25">
      <c r="A2901" s="96">
        <v>17</v>
      </c>
      <c r="B2901" s="12"/>
      <c r="C2901" s="49" t="s">
        <v>3917</v>
      </c>
      <c r="D2901" s="13" t="s">
        <v>3797</v>
      </c>
      <c r="E2901" s="11">
        <v>221</v>
      </c>
      <c r="F2901" s="15">
        <v>1500.5600000000002</v>
      </c>
      <c r="G2901" s="15">
        <v>0</v>
      </c>
      <c r="H2901" s="15">
        <v>1500.5600000000002</v>
      </c>
    </row>
    <row r="2902" spans="1:8" s="8" customFormat="1" ht="15.75" customHeight="1" x14ac:dyDescent="0.25">
      <c r="A2902" s="96">
        <v>18</v>
      </c>
      <c r="B2902" s="12"/>
      <c r="C2902" s="271" t="s">
        <v>3918</v>
      </c>
      <c r="D2902" s="13" t="s">
        <v>3875</v>
      </c>
      <c r="E2902" s="11">
        <v>7</v>
      </c>
      <c r="F2902" s="15">
        <v>14.059999999999999</v>
      </c>
      <c r="G2902" s="15">
        <v>0</v>
      </c>
      <c r="H2902" s="15">
        <v>14.059999999999999</v>
      </c>
    </row>
    <row r="2903" spans="1:8" s="8" customFormat="1" ht="15.75" customHeight="1" x14ac:dyDescent="0.25">
      <c r="A2903" s="12">
        <v>19</v>
      </c>
      <c r="B2903" s="12"/>
      <c r="C2903" s="49" t="s">
        <v>3919</v>
      </c>
      <c r="D2903" s="13" t="s">
        <v>3875</v>
      </c>
      <c r="E2903" s="11">
        <v>3</v>
      </c>
      <c r="F2903" s="15">
        <v>1.0100000000000002</v>
      </c>
      <c r="G2903" s="15">
        <v>0</v>
      </c>
      <c r="H2903" s="15">
        <v>1.0100000000000002</v>
      </c>
    </row>
    <row r="2904" spans="1:8" s="8" customFormat="1" ht="15.75" customHeight="1" x14ac:dyDescent="0.25">
      <c r="A2904" s="96">
        <v>20</v>
      </c>
      <c r="B2904" s="12"/>
      <c r="C2904" s="49" t="s">
        <v>3920</v>
      </c>
      <c r="D2904" s="13" t="s">
        <v>3875</v>
      </c>
      <c r="E2904" s="11">
        <v>4</v>
      </c>
      <c r="F2904" s="15">
        <v>297.48000000000019</v>
      </c>
      <c r="G2904" s="15">
        <v>0</v>
      </c>
      <c r="H2904" s="15">
        <v>297.48000000000019</v>
      </c>
    </row>
    <row r="2905" spans="1:8" s="8" customFormat="1" ht="15.75" customHeight="1" x14ac:dyDescent="0.25">
      <c r="A2905" s="96">
        <v>21</v>
      </c>
      <c r="B2905" s="12"/>
      <c r="C2905" s="271" t="s">
        <v>3921</v>
      </c>
      <c r="D2905" s="13" t="s">
        <v>3875</v>
      </c>
      <c r="E2905" s="11">
        <v>1.5</v>
      </c>
      <c r="F2905" s="15">
        <v>1.169999999999999</v>
      </c>
      <c r="G2905" s="15">
        <v>0</v>
      </c>
      <c r="H2905" s="15">
        <v>1.169999999999999</v>
      </c>
    </row>
    <row r="2906" spans="1:8" s="8" customFormat="1" ht="15.75" customHeight="1" x14ac:dyDescent="0.25">
      <c r="A2906" s="96">
        <v>22</v>
      </c>
      <c r="B2906" s="12"/>
      <c r="C2906" s="49" t="s">
        <v>3922</v>
      </c>
      <c r="D2906" s="13" t="s">
        <v>3875</v>
      </c>
      <c r="E2906" s="11">
        <v>18</v>
      </c>
      <c r="F2906" s="15">
        <v>74.050000000000011</v>
      </c>
      <c r="G2906" s="15">
        <v>0</v>
      </c>
      <c r="H2906" s="15">
        <v>74.050000000000011</v>
      </c>
    </row>
    <row r="2907" spans="1:8" s="8" customFormat="1" ht="15.75" customHeight="1" x14ac:dyDescent="0.25">
      <c r="A2907" s="96">
        <v>23</v>
      </c>
      <c r="B2907" s="12"/>
      <c r="C2907" s="49" t="s">
        <v>3923</v>
      </c>
      <c r="D2907" s="13" t="s">
        <v>3875</v>
      </c>
      <c r="E2907" s="11">
        <v>50</v>
      </c>
      <c r="F2907" s="15">
        <v>101.9</v>
      </c>
      <c r="G2907" s="15">
        <v>0</v>
      </c>
      <c r="H2907" s="15">
        <v>101.9</v>
      </c>
    </row>
    <row r="2908" spans="1:8" s="8" customFormat="1" ht="15.75" customHeight="1" x14ac:dyDescent="0.25">
      <c r="A2908" s="96">
        <v>24</v>
      </c>
      <c r="B2908" s="12"/>
      <c r="C2908" s="49" t="s">
        <v>3924</v>
      </c>
      <c r="D2908" s="13" t="s">
        <v>3875</v>
      </c>
      <c r="E2908" s="11">
        <v>35</v>
      </c>
      <c r="F2908" s="15">
        <v>3916.134</v>
      </c>
      <c r="G2908" s="15">
        <v>0</v>
      </c>
      <c r="H2908" s="15">
        <v>3916.134</v>
      </c>
    </row>
    <row r="2909" spans="1:8" s="8" customFormat="1" ht="15.75" customHeight="1" x14ac:dyDescent="0.25">
      <c r="A2909" s="96">
        <v>25</v>
      </c>
      <c r="B2909" s="12"/>
      <c r="C2909" s="49" t="s">
        <v>3925</v>
      </c>
      <c r="D2909" s="13" t="s">
        <v>3875</v>
      </c>
      <c r="E2909" s="11">
        <v>90</v>
      </c>
      <c r="F2909" s="15">
        <f>53.06+325.76</f>
        <v>378.82</v>
      </c>
      <c r="G2909" s="15">
        <v>0</v>
      </c>
      <c r="H2909" s="15">
        <f>53.06+325.76</f>
        <v>378.82</v>
      </c>
    </row>
    <row r="2910" spans="1:8" s="8" customFormat="1" ht="15.75" customHeight="1" x14ac:dyDescent="0.25">
      <c r="A2910" s="96">
        <v>26</v>
      </c>
      <c r="B2910" s="12"/>
      <c r="C2910" s="49" t="s">
        <v>3926</v>
      </c>
      <c r="D2910" s="13" t="s">
        <v>3875</v>
      </c>
      <c r="E2910" s="11">
        <v>22</v>
      </c>
      <c r="F2910" s="15">
        <v>74.75</v>
      </c>
      <c r="G2910" s="15">
        <v>0</v>
      </c>
      <c r="H2910" s="15">
        <v>74.75</v>
      </c>
    </row>
    <row r="2911" spans="1:8" s="8" customFormat="1" ht="15.75" customHeight="1" x14ac:dyDescent="0.25">
      <c r="A2911" s="96">
        <v>27</v>
      </c>
      <c r="B2911" s="12"/>
      <c r="C2911" s="49" t="s">
        <v>3927</v>
      </c>
      <c r="D2911" s="13" t="s">
        <v>3798</v>
      </c>
      <c r="E2911" s="11">
        <v>125</v>
      </c>
      <c r="F2911" s="15">
        <v>105.25</v>
      </c>
      <c r="G2911" s="15">
        <v>0</v>
      </c>
      <c r="H2911" s="15">
        <v>105.25</v>
      </c>
    </row>
    <row r="2912" spans="1:8" s="8" customFormat="1" ht="15.75" customHeight="1" x14ac:dyDescent="0.25">
      <c r="A2912" s="12">
        <v>28</v>
      </c>
      <c r="B2912" s="12"/>
      <c r="C2912" s="49" t="s">
        <v>3928</v>
      </c>
      <c r="D2912" s="13" t="s">
        <v>3875</v>
      </c>
      <c r="E2912" s="13">
        <v>77</v>
      </c>
      <c r="F2912" s="15">
        <v>348.5</v>
      </c>
      <c r="G2912" s="15">
        <v>0</v>
      </c>
      <c r="H2912" s="15">
        <v>348.5</v>
      </c>
    </row>
    <row r="2913" spans="1:8" s="8" customFormat="1" ht="15.75" customHeight="1" x14ac:dyDescent="0.25">
      <c r="A2913" s="96">
        <v>29</v>
      </c>
      <c r="B2913" s="12"/>
      <c r="C2913" s="271" t="s">
        <v>3929</v>
      </c>
      <c r="D2913" s="13" t="s">
        <v>3799</v>
      </c>
      <c r="E2913" s="13">
        <v>450</v>
      </c>
      <c r="F2913" s="15">
        <v>816.73</v>
      </c>
      <c r="G2913" s="15">
        <v>0</v>
      </c>
      <c r="H2913" s="15">
        <v>816.73</v>
      </c>
    </row>
    <row r="2914" spans="1:8" s="8" customFormat="1" ht="15.75" customHeight="1" x14ac:dyDescent="0.25">
      <c r="A2914" s="96">
        <v>30</v>
      </c>
      <c r="B2914" s="12"/>
      <c r="C2914" s="49" t="s">
        <v>3930</v>
      </c>
      <c r="D2914" s="13" t="s">
        <v>3799</v>
      </c>
      <c r="E2914" s="13">
        <v>840</v>
      </c>
      <c r="F2914" s="15">
        <v>919.53</v>
      </c>
      <c r="G2914" s="15">
        <v>0</v>
      </c>
      <c r="H2914" s="15">
        <v>919.53</v>
      </c>
    </row>
    <row r="2915" spans="1:8" s="8" customFormat="1" ht="15.75" customHeight="1" x14ac:dyDescent="0.25">
      <c r="A2915" s="96">
        <v>31</v>
      </c>
      <c r="B2915" s="12"/>
      <c r="C2915" s="49" t="s">
        <v>3931</v>
      </c>
      <c r="D2915" s="13" t="s">
        <v>3875</v>
      </c>
      <c r="E2915" s="13">
        <v>45</v>
      </c>
      <c r="F2915" s="15">
        <v>59.309999999999988</v>
      </c>
      <c r="G2915" s="15">
        <v>0</v>
      </c>
      <c r="H2915" s="15">
        <v>59.309999999999988</v>
      </c>
    </row>
    <row r="2916" spans="1:8" s="8" customFormat="1" ht="15.75" customHeight="1" x14ac:dyDescent="0.25">
      <c r="A2916" s="96">
        <v>32</v>
      </c>
      <c r="B2916" s="12"/>
      <c r="C2916" s="271" t="s">
        <v>3932</v>
      </c>
      <c r="D2916" s="13" t="s">
        <v>3875</v>
      </c>
      <c r="E2916" s="243">
        <v>105</v>
      </c>
      <c r="F2916" s="52">
        <v>6403.3600000000006</v>
      </c>
      <c r="G2916" s="15">
        <v>0</v>
      </c>
      <c r="H2916" s="52">
        <v>6403.3600000000006</v>
      </c>
    </row>
    <row r="2917" spans="1:8" s="8" customFormat="1" ht="15.75" customHeight="1" x14ac:dyDescent="0.25">
      <c r="A2917" s="96">
        <v>33</v>
      </c>
      <c r="B2917" s="12"/>
      <c r="C2917" s="49" t="s">
        <v>3933</v>
      </c>
      <c r="D2917" s="13" t="s">
        <v>3875</v>
      </c>
      <c r="E2917" s="12">
        <v>9</v>
      </c>
      <c r="F2917" s="15">
        <v>40.889999999999986</v>
      </c>
      <c r="G2917" s="15">
        <v>0</v>
      </c>
      <c r="H2917" s="15">
        <v>40.889999999999986</v>
      </c>
    </row>
    <row r="2918" spans="1:8" s="8" customFormat="1" ht="15.75" customHeight="1" x14ac:dyDescent="0.25">
      <c r="A2918" s="96">
        <v>34</v>
      </c>
      <c r="B2918" s="12"/>
      <c r="C2918" s="49" t="s">
        <v>3934</v>
      </c>
      <c r="D2918" s="13" t="s">
        <v>3798</v>
      </c>
      <c r="E2918" s="12">
        <f>400+89</f>
        <v>489</v>
      </c>
      <c r="F2918" s="15">
        <f>742.8+199.18</f>
        <v>941.98</v>
      </c>
      <c r="G2918" s="15">
        <v>0</v>
      </c>
      <c r="H2918" s="15">
        <f>742.8+199.18</f>
        <v>941.98</v>
      </c>
    </row>
    <row r="2919" spans="1:8" s="8" customFormat="1" ht="15.75" customHeight="1" x14ac:dyDescent="0.25">
      <c r="A2919" s="96">
        <v>35</v>
      </c>
      <c r="B2919" s="12"/>
      <c r="C2919" s="298" t="s">
        <v>3935</v>
      </c>
      <c r="D2919" s="13" t="s">
        <v>3798</v>
      </c>
      <c r="E2919" s="13">
        <f>100+1</f>
        <v>101</v>
      </c>
      <c r="F2919" s="15">
        <f>12.1+1512</f>
        <v>1524.1</v>
      </c>
      <c r="G2919" s="15">
        <v>0</v>
      </c>
      <c r="H2919" s="15">
        <f>12.1+1512</f>
        <v>1524.1</v>
      </c>
    </row>
    <row r="2920" spans="1:8" s="8" customFormat="1" ht="15.75" customHeight="1" x14ac:dyDescent="0.25">
      <c r="A2920" s="96">
        <v>36</v>
      </c>
      <c r="B2920" s="12"/>
      <c r="C2920" s="49" t="s">
        <v>3936</v>
      </c>
      <c r="D2920" s="13" t="s">
        <v>3798</v>
      </c>
      <c r="E2920" s="13">
        <f>95+553</f>
        <v>648</v>
      </c>
      <c r="F2920" s="15">
        <f>1275.85+7133.7</f>
        <v>8409.5499999999993</v>
      </c>
      <c r="G2920" s="15">
        <v>0</v>
      </c>
      <c r="H2920" s="15">
        <f>1275.85+7133.7</f>
        <v>8409.5499999999993</v>
      </c>
    </row>
    <row r="2921" spans="1:8" s="8" customFormat="1" ht="15.75" customHeight="1" x14ac:dyDescent="0.25">
      <c r="A2921" s="12">
        <v>37</v>
      </c>
      <c r="B2921" s="12"/>
      <c r="C2921" s="73" t="s">
        <v>3937</v>
      </c>
      <c r="D2921" s="234" t="s">
        <v>3797</v>
      </c>
      <c r="E2921" s="12">
        <v>69</v>
      </c>
      <c r="F2921" s="15">
        <v>7470.9099999999971</v>
      </c>
      <c r="G2921" s="15">
        <v>0</v>
      </c>
      <c r="H2921" s="15">
        <v>7470.9099999999971</v>
      </c>
    </row>
    <row r="2922" spans="1:8" s="8" customFormat="1" ht="15.75" customHeight="1" x14ac:dyDescent="0.25">
      <c r="A2922" s="96">
        <v>38</v>
      </c>
      <c r="B2922" s="12"/>
      <c r="C2922" s="73" t="s">
        <v>3938</v>
      </c>
      <c r="D2922" s="235" t="s">
        <v>3799</v>
      </c>
      <c r="E2922" s="11">
        <v>31.5</v>
      </c>
      <c r="F2922" s="15">
        <v>104.66</v>
      </c>
      <c r="G2922" s="15">
        <v>0</v>
      </c>
      <c r="H2922" s="15">
        <v>104.66</v>
      </c>
    </row>
    <row r="2923" spans="1:8" s="8" customFormat="1" ht="15.75" customHeight="1" x14ac:dyDescent="0.25">
      <c r="A2923" s="96">
        <v>39</v>
      </c>
      <c r="B2923" s="12"/>
      <c r="C2923" s="299" t="s">
        <v>3939</v>
      </c>
      <c r="D2923" s="235" t="s">
        <v>3799</v>
      </c>
      <c r="E2923" s="11">
        <v>1061</v>
      </c>
      <c r="F2923" s="15">
        <v>3865.0800000000004</v>
      </c>
      <c r="G2923" s="15">
        <v>0</v>
      </c>
      <c r="H2923" s="15">
        <v>3865.0800000000004</v>
      </c>
    </row>
    <row r="2924" spans="1:8" s="8" customFormat="1" ht="15.75" customHeight="1" x14ac:dyDescent="0.25">
      <c r="A2924" s="96">
        <v>40</v>
      </c>
      <c r="B2924" s="12"/>
      <c r="C2924" s="298" t="s">
        <v>3940</v>
      </c>
      <c r="D2924" s="234" t="s">
        <v>3800</v>
      </c>
      <c r="E2924" s="11">
        <f>600+78</f>
        <v>678</v>
      </c>
      <c r="F2924" s="15">
        <f>1396.8+126.49</f>
        <v>1523.29</v>
      </c>
      <c r="G2924" s="15">
        <v>0</v>
      </c>
      <c r="H2924" s="15">
        <f>1396.8+126.49</f>
        <v>1523.29</v>
      </c>
    </row>
    <row r="2925" spans="1:8" s="8" customFormat="1" ht="15.75" customHeight="1" x14ac:dyDescent="0.25">
      <c r="A2925" s="96">
        <v>41</v>
      </c>
      <c r="B2925" s="12"/>
      <c r="C2925" s="298" t="s">
        <v>3941</v>
      </c>
      <c r="D2925" s="13" t="s">
        <v>3801</v>
      </c>
      <c r="E2925" s="11">
        <v>49</v>
      </c>
      <c r="F2925" s="15">
        <v>284</v>
      </c>
      <c r="G2925" s="15">
        <v>0</v>
      </c>
      <c r="H2925" s="15">
        <v>284</v>
      </c>
    </row>
    <row r="2926" spans="1:8" s="8" customFormat="1" ht="15.75" customHeight="1" x14ac:dyDescent="0.25">
      <c r="A2926" s="96">
        <v>42</v>
      </c>
      <c r="B2926" s="12"/>
      <c r="C2926" s="49" t="s">
        <v>3942</v>
      </c>
      <c r="D2926" s="234" t="s">
        <v>3799</v>
      </c>
      <c r="E2926" s="11">
        <v>7</v>
      </c>
      <c r="F2926" s="15">
        <v>13.23</v>
      </c>
      <c r="G2926" s="15">
        <v>0</v>
      </c>
      <c r="H2926" s="15">
        <v>13.23</v>
      </c>
    </row>
    <row r="2927" spans="1:8" s="8" customFormat="1" ht="15.75" customHeight="1" x14ac:dyDescent="0.25">
      <c r="A2927" s="96">
        <v>43</v>
      </c>
      <c r="B2927" s="12"/>
      <c r="C2927" s="299" t="s">
        <v>3943</v>
      </c>
      <c r="D2927" s="234" t="s">
        <v>3797</v>
      </c>
      <c r="E2927" s="11">
        <v>111</v>
      </c>
      <c r="F2927" s="15">
        <v>970.03000000000111</v>
      </c>
      <c r="G2927" s="15">
        <v>0</v>
      </c>
      <c r="H2927" s="15">
        <v>970.03000000000111</v>
      </c>
    </row>
    <row r="2928" spans="1:8" s="8" customFormat="1" ht="15.75" customHeight="1" x14ac:dyDescent="0.25">
      <c r="A2928" s="96">
        <v>44</v>
      </c>
      <c r="B2928" s="12"/>
      <c r="C2928" s="298" t="s">
        <v>3944</v>
      </c>
      <c r="D2928" s="13" t="s">
        <v>3802</v>
      </c>
      <c r="E2928" s="51">
        <v>5</v>
      </c>
      <c r="F2928" s="52">
        <v>121.85</v>
      </c>
      <c r="G2928" s="15">
        <v>0</v>
      </c>
      <c r="H2928" s="52">
        <v>121.85</v>
      </c>
    </row>
    <row r="2929" spans="1:8" s="8" customFormat="1" ht="15.75" customHeight="1" x14ac:dyDescent="0.25">
      <c r="A2929" s="96">
        <v>45</v>
      </c>
      <c r="B2929" s="12"/>
      <c r="C2929" s="298" t="s">
        <v>3945</v>
      </c>
      <c r="D2929" s="234" t="s">
        <v>3797</v>
      </c>
      <c r="E2929" s="11">
        <f>14+286</f>
        <v>300</v>
      </c>
      <c r="F2929" s="15">
        <f>50.5+1521.3</f>
        <v>1571.8</v>
      </c>
      <c r="G2929" s="15">
        <v>0</v>
      </c>
      <c r="H2929" s="15">
        <f>50.5+1521.3</f>
        <v>1571.8</v>
      </c>
    </row>
    <row r="2930" spans="1:8" s="8" customFormat="1" ht="15.75" customHeight="1" x14ac:dyDescent="0.25">
      <c r="A2930" s="12">
        <v>46</v>
      </c>
      <c r="B2930" s="12"/>
      <c r="C2930" s="49" t="s">
        <v>3946</v>
      </c>
      <c r="D2930" s="234" t="s">
        <v>3797</v>
      </c>
      <c r="E2930" s="13">
        <v>100</v>
      </c>
      <c r="F2930" s="15">
        <v>400.28</v>
      </c>
      <c r="G2930" s="15">
        <v>0</v>
      </c>
      <c r="H2930" s="15">
        <v>400.28</v>
      </c>
    </row>
    <row r="2931" spans="1:8" s="8" customFormat="1" ht="15.75" customHeight="1" x14ac:dyDescent="0.25">
      <c r="A2931" s="96">
        <v>47</v>
      </c>
      <c r="B2931" s="12"/>
      <c r="C2931" s="49" t="s">
        <v>3947</v>
      </c>
      <c r="D2931" s="234" t="s">
        <v>3797</v>
      </c>
      <c r="E2931" s="13">
        <v>67</v>
      </c>
      <c r="F2931" s="15">
        <v>480.72</v>
      </c>
      <c r="G2931" s="15">
        <v>0</v>
      </c>
      <c r="H2931" s="15">
        <v>480.72</v>
      </c>
    </row>
    <row r="2932" spans="1:8" s="8" customFormat="1" ht="15.75" customHeight="1" x14ac:dyDescent="0.25">
      <c r="A2932" s="96">
        <v>48</v>
      </c>
      <c r="B2932" s="12"/>
      <c r="C2932" s="49" t="s">
        <v>3948</v>
      </c>
      <c r="D2932" s="234" t="s">
        <v>3797</v>
      </c>
      <c r="E2932" s="13">
        <v>200</v>
      </c>
      <c r="F2932" s="15">
        <v>1336.45</v>
      </c>
      <c r="G2932" s="15">
        <v>0</v>
      </c>
      <c r="H2932" s="15">
        <v>1336.45</v>
      </c>
    </row>
    <row r="2933" spans="1:8" s="8" customFormat="1" ht="15.75" customHeight="1" x14ac:dyDescent="0.25">
      <c r="A2933" s="96">
        <v>49</v>
      </c>
      <c r="B2933" s="12"/>
      <c r="C2933" s="300" t="s">
        <v>3949</v>
      </c>
      <c r="D2933" s="234" t="s">
        <v>3798</v>
      </c>
      <c r="E2933" s="13">
        <v>30</v>
      </c>
      <c r="F2933" s="15">
        <v>1167.3</v>
      </c>
      <c r="G2933" s="15">
        <v>0</v>
      </c>
      <c r="H2933" s="15">
        <v>1167.3</v>
      </c>
    </row>
    <row r="2934" spans="1:8" s="8" customFormat="1" ht="15.75" customHeight="1" x14ac:dyDescent="0.25">
      <c r="A2934" s="96">
        <v>50</v>
      </c>
      <c r="B2934" s="12"/>
      <c r="C2934" s="300" t="s">
        <v>3950</v>
      </c>
      <c r="D2934" s="234" t="s">
        <v>3798</v>
      </c>
      <c r="E2934" s="13">
        <v>82</v>
      </c>
      <c r="F2934" s="15">
        <v>1930.2799999999997</v>
      </c>
      <c r="G2934" s="15">
        <v>0</v>
      </c>
      <c r="H2934" s="15">
        <v>1930.2799999999997</v>
      </c>
    </row>
    <row r="2935" spans="1:8" s="8" customFormat="1" ht="15.75" customHeight="1" x14ac:dyDescent="0.25">
      <c r="A2935" s="96">
        <v>51</v>
      </c>
      <c r="B2935" s="12"/>
      <c r="C2935" s="300" t="s">
        <v>3951</v>
      </c>
      <c r="D2935" s="234" t="s">
        <v>3801</v>
      </c>
      <c r="E2935" s="13">
        <v>9</v>
      </c>
      <c r="F2935" s="15">
        <v>17.87</v>
      </c>
      <c r="G2935" s="15">
        <v>0</v>
      </c>
      <c r="H2935" s="15">
        <v>17.87</v>
      </c>
    </row>
    <row r="2936" spans="1:8" s="8" customFormat="1" ht="15.75" customHeight="1" x14ac:dyDescent="0.25">
      <c r="A2936" s="96">
        <v>52</v>
      </c>
      <c r="B2936" s="12"/>
      <c r="C2936" s="300" t="s">
        <v>3952</v>
      </c>
      <c r="D2936" s="234" t="s">
        <v>3798</v>
      </c>
      <c r="E2936" s="11">
        <v>57</v>
      </c>
      <c r="F2936" s="15">
        <v>8648.6099999999988</v>
      </c>
      <c r="G2936" s="15">
        <v>0</v>
      </c>
      <c r="H2936" s="15">
        <v>8648.6099999999988</v>
      </c>
    </row>
    <row r="2937" spans="1:8" s="8" customFormat="1" ht="15.75" customHeight="1" x14ac:dyDescent="0.25">
      <c r="A2937" s="96">
        <v>53</v>
      </c>
      <c r="B2937" s="12"/>
      <c r="C2937" s="300" t="s">
        <v>3953</v>
      </c>
      <c r="D2937" s="234" t="s">
        <v>3798</v>
      </c>
      <c r="E2937" s="11">
        <v>19</v>
      </c>
      <c r="F2937" s="15">
        <v>1931.3500000000004</v>
      </c>
      <c r="G2937" s="15">
        <v>0</v>
      </c>
      <c r="H2937" s="15">
        <v>1931.3500000000004</v>
      </c>
    </row>
    <row r="2938" spans="1:8" s="8" customFormat="1" ht="15.75" customHeight="1" x14ac:dyDescent="0.25">
      <c r="A2938" s="96">
        <v>54</v>
      </c>
      <c r="B2938" s="12"/>
      <c r="C2938" s="300" t="s">
        <v>3954</v>
      </c>
      <c r="D2938" s="234" t="s">
        <v>3799</v>
      </c>
      <c r="E2938" s="11">
        <v>115</v>
      </c>
      <c r="F2938" s="15">
        <v>430.26000000000005</v>
      </c>
      <c r="G2938" s="15">
        <v>0</v>
      </c>
      <c r="H2938" s="15">
        <v>430.26000000000005</v>
      </c>
    </row>
    <row r="2939" spans="1:8" s="8" customFormat="1" ht="15.75" customHeight="1" x14ac:dyDescent="0.25">
      <c r="A2939" s="12">
        <v>55</v>
      </c>
      <c r="B2939" s="12"/>
      <c r="C2939" s="298" t="s">
        <v>3955</v>
      </c>
      <c r="D2939" s="234" t="s">
        <v>3797</v>
      </c>
      <c r="E2939" s="11">
        <v>26</v>
      </c>
      <c r="F2939" s="15">
        <v>722.76999999999987</v>
      </c>
      <c r="G2939" s="15">
        <v>0</v>
      </c>
      <c r="H2939" s="15">
        <v>722.76999999999987</v>
      </c>
    </row>
    <row r="2940" spans="1:8" s="8" customFormat="1" ht="15.75" customHeight="1" x14ac:dyDescent="0.25">
      <c r="A2940" s="96">
        <v>56</v>
      </c>
      <c r="B2940" s="12"/>
      <c r="C2940" s="298" t="s">
        <v>3956</v>
      </c>
      <c r="D2940" s="234" t="s">
        <v>3797</v>
      </c>
      <c r="E2940" s="11">
        <v>345</v>
      </c>
      <c r="F2940" s="15">
        <v>5262.2799999999988</v>
      </c>
      <c r="G2940" s="15">
        <v>0</v>
      </c>
      <c r="H2940" s="15">
        <v>5262.2799999999988</v>
      </c>
    </row>
    <row r="2941" spans="1:8" s="8" customFormat="1" ht="15.75" customHeight="1" x14ac:dyDescent="0.25">
      <c r="A2941" s="96">
        <v>57</v>
      </c>
      <c r="B2941" s="12"/>
      <c r="C2941" s="299" t="s">
        <v>3957</v>
      </c>
      <c r="D2941" s="13" t="s">
        <v>3801</v>
      </c>
      <c r="E2941" s="236">
        <v>64</v>
      </c>
      <c r="F2941" s="252">
        <v>142.47</v>
      </c>
      <c r="G2941" s="15">
        <v>0</v>
      </c>
      <c r="H2941" s="252">
        <v>142.47</v>
      </c>
    </row>
    <row r="2942" spans="1:8" s="8" customFormat="1" ht="15.75" customHeight="1" x14ac:dyDescent="0.25">
      <c r="A2942" s="96">
        <v>58</v>
      </c>
      <c r="B2942" s="12"/>
      <c r="C2942" s="49" t="s">
        <v>3958</v>
      </c>
      <c r="D2942" s="13" t="s">
        <v>3801</v>
      </c>
      <c r="E2942" s="51">
        <v>196</v>
      </c>
      <c r="F2942" s="52">
        <v>634.70999999999992</v>
      </c>
      <c r="G2942" s="15">
        <v>0</v>
      </c>
      <c r="H2942" s="52">
        <v>634.70999999999992</v>
      </c>
    </row>
    <row r="2943" spans="1:8" s="8" customFormat="1" ht="15.75" customHeight="1" x14ac:dyDescent="0.25">
      <c r="A2943" s="96">
        <v>59</v>
      </c>
      <c r="B2943" s="12"/>
      <c r="C2943" s="49" t="s">
        <v>3959</v>
      </c>
      <c r="D2943" s="13" t="s">
        <v>3799</v>
      </c>
      <c r="E2943" s="51">
        <v>119</v>
      </c>
      <c r="F2943" s="52">
        <v>142.80000000000001</v>
      </c>
      <c r="G2943" s="15">
        <v>0</v>
      </c>
      <c r="H2943" s="52">
        <v>142.80000000000001</v>
      </c>
    </row>
    <row r="2944" spans="1:8" s="8" customFormat="1" ht="15.75" customHeight="1" x14ac:dyDescent="0.25">
      <c r="A2944" s="96">
        <v>60</v>
      </c>
      <c r="B2944" s="12"/>
      <c r="C2944" s="49" t="s">
        <v>3960</v>
      </c>
      <c r="D2944" s="234" t="s">
        <v>3803</v>
      </c>
      <c r="E2944" s="248">
        <v>20</v>
      </c>
      <c r="F2944" s="52">
        <v>138</v>
      </c>
      <c r="G2944" s="15">
        <v>0</v>
      </c>
      <c r="H2944" s="52">
        <v>138</v>
      </c>
    </row>
    <row r="2945" spans="1:8" s="8" customFormat="1" ht="15.75" customHeight="1" x14ac:dyDescent="0.25">
      <c r="A2945" s="96">
        <v>61</v>
      </c>
      <c r="B2945" s="12"/>
      <c r="C2945" s="49" t="s">
        <v>3961</v>
      </c>
      <c r="D2945" s="234" t="s">
        <v>3803</v>
      </c>
      <c r="E2945" s="51">
        <v>40</v>
      </c>
      <c r="F2945" s="52">
        <v>230</v>
      </c>
      <c r="G2945" s="15">
        <v>0</v>
      </c>
      <c r="H2945" s="52">
        <v>230</v>
      </c>
    </row>
    <row r="2946" spans="1:8" s="8" customFormat="1" ht="15.75" customHeight="1" x14ac:dyDescent="0.25">
      <c r="A2946" s="96">
        <v>62</v>
      </c>
      <c r="B2946" s="12"/>
      <c r="C2946" s="49" t="s">
        <v>3962</v>
      </c>
      <c r="D2946" s="234" t="s">
        <v>3803</v>
      </c>
      <c r="E2946" s="51">
        <v>34.400000000000006</v>
      </c>
      <c r="F2946" s="52">
        <v>146.54000000000002</v>
      </c>
      <c r="G2946" s="15">
        <v>0</v>
      </c>
      <c r="H2946" s="52">
        <v>146.54000000000002</v>
      </c>
    </row>
    <row r="2947" spans="1:8" s="8" customFormat="1" ht="15.75" customHeight="1" x14ac:dyDescent="0.25">
      <c r="A2947" s="96">
        <v>63</v>
      </c>
      <c r="B2947" s="12"/>
      <c r="C2947" s="49" t="s">
        <v>3963</v>
      </c>
      <c r="D2947" s="234" t="s">
        <v>3803</v>
      </c>
      <c r="E2947" s="51">
        <v>9.9999999999999982</v>
      </c>
      <c r="F2947" s="52">
        <v>57</v>
      </c>
      <c r="G2947" s="15">
        <v>0</v>
      </c>
      <c r="H2947" s="52">
        <v>57</v>
      </c>
    </row>
    <row r="2948" spans="1:8" s="8" customFormat="1" ht="15.75" customHeight="1" x14ac:dyDescent="0.25">
      <c r="A2948" s="12">
        <v>64</v>
      </c>
      <c r="B2948" s="12"/>
      <c r="C2948" s="49" t="s">
        <v>3964</v>
      </c>
      <c r="D2948" s="52" t="s">
        <v>3801</v>
      </c>
      <c r="E2948" s="51">
        <v>9</v>
      </c>
      <c r="F2948" s="52">
        <v>49.86</v>
      </c>
      <c r="G2948" s="15">
        <v>0</v>
      </c>
      <c r="H2948" s="52">
        <v>49.86</v>
      </c>
    </row>
    <row r="2949" spans="1:8" s="8" customFormat="1" ht="15.75" customHeight="1" x14ac:dyDescent="0.25">
      <c r="A2949" s="96">
        <v>65</v>
      </c>
      <c r="B2949" s="12"/>
      <c r="C2949" s="123" t="s">
        <v>3965</v>
      </c>
      <c r="D2949" s="13" t="s">
        <v>3804</v>
      </c>
      <c r="E2949" s="11">
        <v>315</v>
      </c>
      <c r="F2949" s="15">
        <v>284.13</v>
      </c>
      <c r="G2949" s="15">
        <v>0</v>
      </c>
      <c r="H2949" s="15">
        <v>284.13</v>
      </c>
    </row>
    <row r="2950" spans="1:8" s="8" customFormat="1" ht="15.75" customHeight="1" x14ac:dyDescent="0.25">
      <c r="A2950" s="96">
        <v>66</v>
      </c>
      <c r="B2950" s="12"/>
      <c r="C2950" s="123" t="s">
        <v>3805</v>
      </c>
      <c r="D2950" s="13" t="s">
        <v>3806</v>
      </c>
      <c r="E2950" s="51">
        <v>177753</v>
      </c>
      <c r="F2950" s="52">
        <v>4970.8599999999988</v>
      </c>
      <c r="G2950" s="15">
        <v>0</v>
      </c>
      <c r="H2950" s="52">
        <v>4970.8599999999988</v>
      </c>
    </row>
    <row r="2951" spans="1:8" s="8" customFormat="1" ht="15.75" customHeight="1" x14ac:dyDescent="0.25">
      <c r="A2951" s="96">
        <v>67</v>
      </c>
      <c r="B2951" s="12"/>
      <c r="C2951" s="301" t="s">
        <v>3807</v>
      </c>
      <c r="D2951" s="13" t="s">
        <v>1061</v>
      </c>
      <c r="E2951" s="51">
        <v>42</v>
      </c>
      <c r="F2951" s="52">
        <v>4725</v>
      </c>
      <c r="G2951" s="15">
        <v>0</v>
      </c>
      <c r="H2951" s="52">
        <v>4725</v>
      </c>
    </row>
    <row r="2952" spans="1:8" s="8" customFormat="1" ht="15.75" customHeight="1" x14ac:dyDescent="0.25">
      <c r="A2952" s="96">
        <v>68</v>
      </c>
      <c r="B2952" s="12"/>
      <c r="C2952" s="49" t="s">
        <v>3966</v>
      </c>
      <c r="D2952" s="13" t="s">
        <v>1061</v>
      </c>
      <c r="E2952" s="249">
        <v>2</v>
      </c>
      <c r="F2952" s="255">
        <v>124</v>
      </c>
      <c r="G2952" s="15">
        <v>0</v>
      </c>
      <c r="H2952" s="255">
        <v>124</v>
      </c>
    </row>
    <row r="2953" spans="1:8" s="8" customFormat="1" ht="15.75" customHeight="1" x14ac:dyDescent="0.25">
      <c r="A2953" s="96">
        <v>69</v>
      </c>
      <c r="B2953" s="12"/>
      <c r="C2953" s="49" t="s">
        <v>3967</v>
      </c>
      <c r="D2953" s="52" t="s">
        <v>1061</v>
      </c>
      <c r="E2953" s="51">
        <v>19</v>
      </c>
      <c r="F2953" s="52">
        <v>258.39999999999998</v>
      </c>
      <c r="G2953" s="15">
        <v>0</v>
      </c>
      <c r="H2953" s="52">
        <v>258.39999999999998</v>
      </c>
    </row>
    <row r="2954" spans="1:8" s="8" customFormat="1" ht="15.75" customHeight="1" x14ac:dyDescent="0.25">
      <c r="A2954" s="96">
        <v>70</v>
      </c>
      <c r="B2954" s="12"/>
      <c r="C2954" s="49" t="s">
        <v>3968</v>
      </c>
      <c r="D2954" s="52" t="s">
        <v>1061</v>
      </c>
      <c r="E2954" s="51">
        <v>1048</v>
      </c>
      <c r="F2954" s="52">
        <v>5782.62</v>
      </c>
      <c r="G2954" s="15">
        <v>0</v>
      </c>
      <c r="H2954" s="52">
        <v>5782.62</v>
      </c>
    </row>
    <row r="2955" spans="1:8" s="8" customFormat="1" ht="15.75" customHeight="1" x14ac:dyDescent="0.25">
      <c r="A2955" s="96">
        <v>71</v>
      </c>
      <c r="B2955" s="12"/>
      <c r="C2955" s="49" t="s">
        <v>3969</v>
      </c>
      <c r="D2955" s="52" t="s">
        <v>1061</v>
      </c>
      <c r="E2955" s="51">
        <v>2104</v>
      </c>
      <c r="F2955" s="52">
        <v>1986.6</v>
      </c>
      <c r="G2955" s="15">
        <v>0</v>
      </c>
      <c r="H2955" s="52">
        <v>1986.6</v>
      </c>
    </row>
    <row r="2956" spans="1:8" s="8" customFormat="1" ht="15.75" customHeight="1" x14ac:dyDescent="0.25">
      <c r="A2956" s="96">
        <v>72</v>
      </c>
      <c r="B2956" s="12"/>
      <c r="C2956" s="49" t="s">
        <v>3970</v>
      </c>
      <c r="D2956" s="52" t="s">
        <v>1061</v>
      </c>
      <c r="E2956" s="51">
        <v>1219</v>
      </c>
      <c r="F2956" s="52">
        <v>1540.65</v>
      </c>
      <c r="G2956" s="15">
        <v>0</v>
      </c>
      <c r="H2956" s="52">
        <v>1540.65</v>
      </c>
    </row>
    <row r="2957" spans="1:8" s="8" customFormat="1" ht="15.75" customHeight="1" x14ac:dyDescent="0.25">
      <c r="A2957" s="12">
        <v>73</v>
      </c>
      <c r="B2957" s="12"/>
      <c r="C2957" s="49" t="s">
        <v>3971</v>
      </c>
      <c r="D2957" s="52" t="s">
        <v>1061</v>
      </c>
      <c r="E2957" s="51">
        <v>355</v>
      </c>
      <c r="F2957" s="52">
        <v>559.87</v>
      </c>
      <c r="G2957" s="15">
        <v>0</v>
      </c>
      <c r="H2957" s="52">
        <v>559.87</v>
      </c>
    </row>
    <row r="2958" spans="1:8" s="8" customFormat="1" ht="15.75" customHeight="1" x14ac:dyDescent="0.25">
      <c r="A2958" s="96">
        <v>74</v>
      </c>
      <c r="B2958" s="12"/>
      <c r="C2958" s="298" t="s">
        <v>3972</v>
      </c>
      <c r="D2958" s="234" t="s">
        <v>1061</v>
      </c>
      <c r="E2958" s="51">
        <v>448</v>
      </c>
      <c r="F2958" s="52">
        <v>1066.94</v>
      </c>
      <c r="G2958" s="15">
        <v>0</v>
      </c>
      <c r="H2958" s="52">
        <v>1066.94</v>
      </c>
    </row>
    <row r="2959" spans="1:8" s="8" customFormat="1" ht="15.75" customHeight="1" x14ac:dyDescent="0.25">
      <c r="A2959" s="96">
        <v>75</v>
      </c>
      <c r="B2959" s="12"/>
      <c r="C2959" s="302" t="s">
        <v>3973</v>
      </c>
      <c r="D2959" s="234" t="s">
        <v>1061</v>
      </c>
      <c r="E2959" s="51">
        <v>222</v>
      </c>
      <c r="F2959" s="52">
        <v>2054.6799999999985</v>
      </c>
      <c r="G2959" s="15">
        <v>0</v>
      </c>
      <c r="H2959" s="52">
        <v>2054.6799999999985</v>
      </c>
    </row>
    <row r="2960" spans="1:8" s="8" customFormat="1" ht="15.75" customHeight="1" x14ac:dyDescent="0.25">
      <c r="A2960" s="96">
        <v>76</v>
      </c>
      <c r="B2960" s="12"/>
      <c r="C2960" s="302" t="s">
        <v>3824</v>
      </c>
      <c r="D2960" s="234" t="s">
        <v>3808</v>
      </c>
      <c r="E2960" s="51">
        <v>671</v>
      </c>
      <c r="F2960" s="52">
        <v>9727.2800000000007</v>
      </c>
      <c r="G2960" s="15">
        <v>0</v>
      </c>
      <c r="H2960" s="52">
        <v>9727.2800000000007</v>
      </c>
    </row>
    <row r="2961" spans="1:8" s="8" customFormat="1" ht="15.75" customHeight="1" x14ac:dyDescent="0.25">
      <c r="A2961" s="96">
        <v>77</v>
      </c>
      <c r="B2961" s="12"/>
      <c r="C2961" s="302" t="s">
        <v>3809</v>
      </c>
      <c r="D2961" s="234" t="s">
        <v>1061</v>
      </c>
      <c r="E2961" s="51">
        <v>1</v>
      </c>
      <c r="F2961" s="52">
        <v>67.099999999999994</v>
      </c>
      <c r="G2961" s="15">
        <v>0</v>
      </c>
      <c r="H2961" s="52">
        <v>67.099999999999994</v>
      </c>
    </row>
    <row r="2962" spans="1:8" s="8" customFormat="1" ht="15.75" customHeight="1" x14ac:dyDescent="0.25">
      <c r="A2962" s="96">
        <v>78</v>
      </c>
      <c r="B2962" s="12"/>
      <c r="C2962" s="302" t="s">
        <v>3810</v>
      </c>
      <c r="D2962" s="235" t="s">
        <v>3811</v>
      </c>
      <c r="E2962" s="51">
        <v>3.1</v>
      </c>
      <c r="F2962" s="52">
        <v>279</v>
      </c>
      <c r="G2962" s="15">
        <v>0</v>
      </c>
      <c r="H2962" s="52">
        <v>279</v>
      </c>
    </row>
    <row r="2963" spans="1:8" s="8" customFormat="1" ht="15.75" customHeight="1" x14ac:dyDescent="0.25">
      <c r="A2963" s="96">
        <v>79</v>
      </c>
      <c r="B2963" s="12"/>
      <c r="C2963" s="81" t="s">
        <v>2929</v>
      </c>
      <c r="D2963" s="235" t="s">
        <v>1156</v>
      </c>
      <c r="E2963" s="51">
        <v>10</v>
      </c>
      <c r="F2963" s="52">
        <v>2500</v>
      </c>
      <c r="G2963" s="15">
        <v>0</v>
      </c>
      <c r="H2963" s="52">
        <v>2500</v>
      </c>
    </row>
    <row r="2964" spans="1:8" s="8" customFormat="1" ht="15.75" customHeight="1" x14ac:dyDescent="0.25">
      <c r="A2964" s="96">
        <v>80</v>
      </c>
      <c r="B2964" s="12"/>
      <c r="C2964" s="300" t="s">
        <v>3812</v>
      </c>
      <c r="D2964" s="234" t="s">
        <v>1061</v>
      </c>
      <c r="E2964" s="51">
        <v>11</v>
      </c>
      <c r="F2964" s="52">
        <f>150+75</f>
        <v>225</v>
      </c>
      <c r="G2964" s="15">
        <v>0</v>
      </c>
      <c r="H2964" s="52">
        <f>150+75</f>
        <v>225</v>
      </c>
    </row>
    <row r="2965" spans="1:8" s="8" customFormat="1" ht="15.75" customHeight="1" x14ac:dyDescent="0.25">
      <c r="A2965" s="96">
        <v>81</v>
      </c>
      <c r="B2965" s="217"/>
      <c r="C2965" s="49" t="s">
        <v>3813</v>
      </c>
      <c r="D2965" s="51" t="s">
        <v>1061</v>
      </c>
      <c r="E2965" s="51">
        <v>31</v>
      </c>
      <c r="F2965" s="52">
        <v>57.63</v>
      </c>
      <c r="G2965" s="15">
        <v>0</v>
      </c>
      <c r="H2965" s="52">
        <v>57.63</v>
      </c>
    </row>
    <row r="2966" spans="1:8" s="8" customFormat="1" ht="15.75" customHeight="1" x14ac:dyDescent="0.25">
      <c r="A2966" s="12">
        <v>82</v>
      </c>
      <c r="B2966" s="217"/>
      <c r="C2966" s="49" t="s">
        <v>3814</v>
      </c>
      <c r="D2966" s="51" t="s">
        <v>1061</v>
      </c>
      <c r="E2966" s="51">
        <v>10</v>
      </c>
      <c r="F2966" s="52">
        <v>7.7</v>
      </c>
      <c r="G2966" s="15">
        <v>0</v>
      </c>
      <c r="H2966" s="52">
        <v>7.7</v>
      </c>
    </row>
    <row r="2967" spans="1:8" s="8" customFormat="1" ht="15.75" customHeight="1" x14ac:dyDescent="0.25">
      <c r="A2967" s="96">
        <v>83</v>
      </c>
      <c r="B2967" s="217"/>
      <c r="C2967" s="49" t="s">
        <v>3974</v>
      </c>
      <c r="D2967" s="51" t="s">
        <v>1061</v>
      </c>
      <c r="E2967" s="51">
        <v>20</v>
      </c>
      <c r="F2967" s="52">
        <f>550+950</f>
        <v>1500</v>
      </c>
      <c r="G2967" s="15">
        <v>0</v>
      </c>
      <c r="H2967" s="52">
        <f>550+950</f>
        <v>1500</v>
      </c>
    </row>
    <row r="2968" spans="1:8" s="8" customFormat="1" ht="15.75" customHeight="1" x14ac:dyDescent="0.25">
      <c r="A2968" s="96">
        <v>84</v>
      </c>
      <c r="B2968" s="217"/>
      <c r="C2968" s="49" t="s">
        <v>1988</v>
      </c>
      <c r="D2968" s="51" t="s">
        <v>1061</v>
      </c>
      <c r="E2968" s="51">
        <v>10</v>
      </c>
      <c r="F2968" s="52">
        <v>825</v>
      </c>
      <c r="G2968" s="15">
        <v>0</v>
      </c>
      <c r="H2968" s="52">
        <v>825</v>
      </c>
    </row>
    <row r="2969" spans="1:8" s="8" customFormat="1" ht="15.75" customHeight="1" x14ac:dyDescent="0.25">
      <c r="A2969" s="96">
        <v>85</v>
      </c>
      <c r="B2969" s="217"/>
      <c r="C2969" s="49" t="s">
        <v>3816</v>
      </c>
      <c r="D2969" s="52" t="s">
        <v>821</v>
      </c>
      <c r="E2969" s="51">
        <v>3</v>
      </c>
      <c r="F2969" s="52">
        <v>54</v>
      </c>
      <c r="G2969" s="15">
        <v>0</v>
      </c>
      <c r="H2969" s="52">
        <v>54</v>
      </c>
    </row>
    <row r="2970" spans="1:8" s="8" customFormat="1" ht="15.75" customHeight="1" x14ac:dyDescent="0.25">
      <c r="A2970" s="96">
        <v>86</v>
      </c>
      <c r="B2970" s="217"/>
      <c r="C2970" s="49" t="s">
        <v>3817</v>
      </c>
      <c r="D2970" s="52" t="s">
        <v>821</v>
      </c>
      <c r="E2970" s="51">
        <v>3</v>
      </c>
      <c r="F2970" s="52">
        <v>24</v>
      </c>
      <c r="G2970" s="15">
        <v>0</v>
      </c>
      <c r="H2970" s="52">
        <v>24</v>
      </c>
    </row>
    <row r="2971" spans="1:8" s="8" customFormat="1" ht="15.75" customHeight="1" x14ac:dyDescent="0.25">
      <c r="A2971" s="96">
        <v>87</v>
      </c>
      <c r="B2971" s="217"/>
      <c r="C2971" s="49" t="s">
        <v>3818</v>
      </c>
      <c r="D2971" s="51" t="s">
        <v>3799</v>
      </c>
      <c r="E2971" s="251">
        <v>650</v>
      </c>
      <c r="F2971" s="15">
        <v>713.71</v>
      </c>
      <c r="G2971" s="15">
        <v>0</v>
      </c>
      <c r="H2971" s="15">
        <v>713.71</v>
      </c>
    </row>
    <row r="2972" spans="1:8" s="8" customFormat="1" ht="15.75" customHeight="1" x14ac:dyDescent="0.25">
      <c r="A2972" s="96">
        <v>88</v>
      </c>
      <c r="B2972" s="217"/>
      <c r="C2972" s="49" t="s">
        <v>3819</v>
      </c>
      <c r="D2972" s="51" t="s">
        <v>3806</v>
      </c>
      <c r="E2972" s="51">
        <v>3</v>
      </c>
      <c r="F2972" s="52">
        <v>527.34</v>
      </c>
      <c r="G2972" s="15">
        <v>0</v>
      </c>
      <c r="H2972" s="52">
        <v>527.34</v>
      </c>
    </row>
    <row r="2973" spans="1:8" s="8" customFormat="1" ht="15.75" customHeight="1" x14ac:dyDescent="0.25">
      <c r="A2973" s="96">
        <v>89</v>
      </c>
      <c r="B2973" s="217"/>
      <c r="C2973" s="49" t="s">
        <v>3820</v>
      </c>
      <c r="D2973" s="51" t="s">
        <v>3798</v>
      </c>
      <c r="E2973" s="51">
        <v>2</v>
      </c>
      <c r="F2973" s="52">
        <v>378</v>
      </c>
      <c r="G2973" s="15">
        <v>0</v>
      </c>
      <c r="H2973" s="52">
        <v>378</v>
      </c>
    </row>
    <row r="2974" spans="1:8" s="8" customFormat="1" ht="15.75" customHeight="1" x14ac:dyDescent="0.25">
      <c r="A2974" s="96">
        <v>90</v>
      </c>
      <c r="B2974" s="217"/>
      <c r="C2974" s="49" t="s">
        <v>3821</v>
      </c>
      <c r="D2974" s="52" t="s">
        <v>3798</v>
      </c>
      <c r="E2974" s="51">
        <v>1</v>
      </c>
      <c r="F2974" s="52">
        <v>155</v>
      </c>
      <c r="G2974" s="15">
        <v>0</v>
      </c>
      <c r="H2974" s="52">
        <v>155</v>
      </c>
    </row>
    <row r="2975" spans="1:8" s="8" customFormat="1" ht="15.75" customHeight="1" x14ac:dyDescent="0.25">
      <c r="A2975" s="12">
        <v>91</v>
      </c>
      <c r="B2975" s="217"/>
      <c r="C2975" s="49" t="s">
        <v>3822</v>
      </c>
      <c r="D2975" s="51" t="s">
        <v>3823</v>
      </c>
      <c r="E2975" s="250">
        <v>2.2000000000000002</v>
      </c>
      <c r="F2975" s="52">
        <v>858</v>
      </c>
      <c r="G2975" s="15">
        <v>0</v>
      </c>
      <c r="H2975" s="52">
        <v>858</v>
      </c>
    </row>
    <row r="2976" spans="1:8" s="8" customFormat="1" ht="15.75" customHeight="1" x14ac:dyDescent="0.25">
      <c r="A2976" s="96">
        <v>92</v>
      </c>
      <c r="B2976" s="217"/>
      <c r="C2976" s="49" t="s">
        <v>3975</v>
      </c>
      <c r="D2976" s="52" t="s">
        <v>1061</v>
      </c>
      <c r="E2976" s="11">
        <v>6700</v>
      </c>
      <c r="F2976" s="15">
        <v>11188.340000000002</v>
      </c>
      <c r="G2976" s="15">
        <v>0</v>
      </c>
      <c r="H2976" s="15">
        <v>11188.340000000002</v>
      </c>
    </row>
    <row r="2977" spans="1:8" s="8" customFormat="1" ht="15.75" customHeight="1" x14ac:dyDescent="0.25">
      <c r="A2977" s="96">
        <v>93</v>
      </c>
      <c r="B2977" s="217"/>
      <c r="C2977" s="49" t="s">
        <v>3824</v>
      </c>
      <c r="D2977" s="52" t="s">
        <v>3808</v>
      </c>
      <c r="E2977" s="11">
        <v>400</v>
      </c>
      <c r="F2977" s="15">
        <v>5200</v>
      </c>
      <c r="G2977" s="15">
        <v>0</v>
      </c>
      <c r="H2977" s="15">
        <v>5200</v>
      </c>
    </row>
    <row r="2978" spans="1:8" s="8" customFormat="1" ht="15.75" customHeight="1" x14ac:dyDescent="0.25">
      <c r="A2978" s="96">
        <v>94</v>
      </c>
      <c r="B2978" s="217"/>
      <c r="C2978" s="49" t="s">
        <v>3976</v>
      </c>
      <c r="D2978" s="52" t="s">
        <v>1061</v>
      </c>
      <c r="E2978" s="243">
        <v>30</v>
      </c>
      <c r="F2978" s="52">
        <v>7320</v>
      </c>
      <c r="G2978" s="15">
        <v>0</v>
      </c>
      <c r="H2978" s="52">
        <v>7320</v>
      </c>
    </row>
    <row r="2979" spans="1:8" s="8" customFormat="1" ht="15.75" customHeight="1" x14ac:dyDescent="0.25">
      <c r="A2979" s="96">
        <v>95</v>
      </c>
      <c r="B2979" s="217"/>
      <c r="C2979" s="48" t="s">
        <v>3977</v>
      </c>
      <c r="D2979" s="52" t="s">
        <v>821</v>
      </c>
      <c r="E2979" s="11">
        <v>3</v>
      </c>
      <c r="F2979" s="15">
        <v>142.04</v>
      </c>
      <c r="G2979" s="15">
        <v>0</v>
      </c>
      <c r="H2979" s="15">
        <v>142.04</v>
      </c>
    </row>
    <row r="2980" spans="1:8" s="8" customFormat="1" ht="15.75" customHeight="1" x14ac:dyDescent="0.25">
      <c r="A2980" s="96">
        <v>96</v>
      </c>
      <c r="B2980" s="217"/>
      <c r="C2980" s="49" t="s">
        <v>3825</v>
      </c>
      <c r="D2980" s="52" t="s">
        <v>821</v>
      </c>
      <c r="E2980" s="11">
        <v>4</v>
      </c>
      <c r="F2980" s="15">
        <v>58.18</v>
      </c>
      <c r="G2980" s="15">
        <v>0</v>
      </c>
      <c r="H2980" s="15">
        <v>58.18</v>
      </c>
    </row>
    <row r="2981" spans="1:8" s="8" customFormat="1" ht="15.75" customHeight="1" x14ac:dyDescent="0.25">
      <c r="A2981" s="96">
        <v>97</v>
      </c>
      <c r="B2981" s="217"/>
      <c r="C2981" s="49" t="s">
        <v>3826</v>
      </c>
      <c r="D2981" s="52" t="s">
        <v>821</v>
      </c>
      <c r="E2981" s="11">
        <v>5</v>
      </c>
      <c r="F2981" s="15">
        <v>937.03</v>
      </c>
      <c r="G2981" s="15">
        <v>0</v>
      </c>
      <c r="H2981" s="15">
        <v>937.03</v>
      </c>
    </row>
    <row r="2982" spans="1:8" s="8" customFormat="1" ht="15.75" customHeight="1" x14ac:dyDescent="0.25">
      <c r="A2982" s="96">
        <v>98</v>
      </c>
      <c r="B2982" s="217"/>
      <c r="C2982" s="49" t="s">
        <v>3827</v>
      </c>
      <c r="D2982" s="52" t="s">
        <v>821</v>
      </c>
      <c r="E2982" s="13">
        <v>5</v>
      </c>
      <c r="F2982" s="15">
        <v>706.37</v>
      </c>
      <c r="G2982" s="15">
        <v>0</v>
      </c>
      <c r="H2982" s="15">
        <v>706.37</v>
      </c>
    </row>
    <row r="2983" spans="1:8" s="8" customFormat="1" ht="15.75" customHeight="1" x14ac:dyDescent="0.25">
      <c r="A2983" s="96">
        <v>99</v>
      </c>
      <c r="B2983" s="12"/>
      <c r="C2983" s="49" t="s">
        <v>3828</v>
      </c>
      <c r="D2983" s="52" t="s">
        <v>821</v>
      </c>
      <c r="E2983" s="13">
        <v>40</v>
      </c>
      <c r="F2983" s="15">
        <v>2413.0500000000002</v>
      </c>
      <c r="G2983" s="15">
        <v>0</v>
      </c>
      <c r="H2983" s="15">
        <v>2413.0500000000002</v>
      </c>
    </row>
    <row r="2984" spans="1:8" s="8" customFormat="1" ht="15.75" customHeight="1" x14ac:dyDescent="0.25">
      <c r="A2984" s="12">
        <v>100</v>
      </c>
      <c r="B2984" s="12"/>
      <c r="C2984" s="49" t="s">
        <v>3829</v>
      </c>
      <c r="D2984" s="52" t="s">
        <v>821</v>
      </c>
      <c r="E2984" s="13">
        <v>38</v>
      </c>
      <c r="F2984" s="15">
        <v>1466.87</v>
      </c>
      <c r="G2984" s="15">
        <v>0</v>
      </c>
      <c r="H2984" s="15">
        <v>1466.87</v>
      </c>
    </row>
    <row r="2985" spans="1:8" s="8" customFormat="1" ht="15.75" customHeight="1" x14ac:dyDescent="0.25">
      <c r="A2985" s="96">
        <v>101</v>
      </c>
      <c r="B2985" s="12"/>
      <c r="C2985" s="49" t="s">
        <v>3830</v>
      </c>
      <c r="D2985" s="52" t="s">
        <v>821</v>
      </c>
      <c r="E2985" s="13">
        <v>27</v>
      </c>
      <c r="F2985" s="15">
        <v>4758.12</v>
      </c>
      <c r="G2985" s="15">
        <v>0</v>
      </c>
      <c r="H2985" s="15">
        <v>4758.12</v>
      </c>
    </row>
    <row r="2986" spans="1:8" s="8" customFormat="1" ht="15.75" customHeight="1" x14ac:dyDescent="0.25">
      <c r="A2986" s="96">
        <v>102</v>
      </c>
      <c r="B2986" s="12"/>
      <c r="C2986" s="49" t="s">
        <v>3831</v>
      </c>
      <c r="D2986" s="52" t="s">
        <v>821</v>
      </c>
      <c r="E2986" s="13">
        <v>30</v>
      </c>
      <c r="F2986" s="15">
        <v>641.16999999999996</v>
      </c>
      <c r="G2986" s="15">
        <v>0</v>
      </c>
      <c r="H2986" s="15">
        <v>641.16999999999996</v>
      </c>
    </row>
    <row r="2987" spans="1:8" s="8" customFormat="1" ht="15.75" customHeight="1" x14ac:dyDescent="0.25">
      <c r="A2987" s="96">
        <v>103</v>
      </c>
      <c r="B2987" s="12"/>
      <c r="C2987" s="49" t="s">
        <v>3832</v>
      </c>
      <c r="D2987" s="52" t="s">
        <v>821</v>
      </c>
      <c r="E2987" s="13">
        <v>30</v>
      </c>
      <c r="F2987" s="15">
        <v>307.17</v>
      </c>
      <c r="G2987" s="15">
        <v>0</v>
      </c>
      <c r="H2987" s="15">
        <v>307.17</v>
      </c>
    </row>
    <row r="2988" spans="1:8" s="8" customFormat="1" ht="15.75" customHeight="1" x14ac:dyDescent="0.25">
      <c r="A2988" s="96">
        <v>104</v>
      </c>
      <c r="B2988" s="12"/>
      <c r="C2988" s="49" t="s">
        <v>3833</v>
      </c>
      <c r="D2988" s="52" t="s">
        <v>821</v>
      </c>
      <c r="E2988" s="11">
        <v>1</v>
      </c>
      <c r="F2988" s="15">
        <v>60.650000000000006</v>
      </c>
      <c r="G2988" s="15">
        <v>0</v>
      </c>
      <c r="H2988" s="15">
        <v>60.650000000000006</v>
      </c>
    </row>
    <row r="2989" spans="1:8" s="8" customFormat="1" ht="15.75" customHeight="1" x14ac:dyDescent="0.25">
      <c r="A2989" s="96">
        <v>105</v>
      </c>
      <c r="B2989" s="12"/>
      <c r="C2989" s="49" t="s">
        <v>3834</v>
      </c>
      <c r="D2989" s="52" t="s">
        <v>3802</v>
      </c>
      <c r="E2989" s="11">
        <v>10</v>
      </c>
      <c r="F2989" s="15">
        <v>201.36</v>
      </c>
      <c r="G2989" s="15">
        <v>0</v>
      </c>
      <c r="H2989" s="15">
        <v>201.36</v>
      </c>
    </row>
    <row r="2990" spans="1:8" s="8" customFormat="1" ht="15.75" customHeight="1" x14ac:dyDescent="0.25">
      <c r="A2990" s="96">
        <v>106</v>
      </c>
      <c r="B2990" s="12"/>
      <c r="C2990" s="49" t="s">
        <v>3835</v>
      </c>
      <c r="D2990" s="52" t="s">
        <v>3798</v>
      </c>
      <c r="E2990" s="11">
        <v>13</v>
      </c>
      <c r="F2990" s="15">
        <v>470.61</v>
      </c>
      <c r="G2990" s="15">
        <v>0</v>
      </c>
      <c r="H2990" s="15">
        <v>470.61</v>
      </c>
    </row>
    <row r="2991" spans="1:8" s="8" customFormat="1" ht="15.75" customHeight="1" x14ac:dyDescent="0.25">
      <c r="A2991" s="96">
        <v>107</v>
      </c>
      <c r="B2991" s="12"/>
      <c r="C2991" s="49" t="s">
        <v>3836</v>
      </c>
      <c r="D2991" s="52" t="s">
        <v>821</v>
      </c>
      <c r="E2991" s="11">
        <v>53</v>
      </c>
      <c r="F2991" s="15">
        <v>565.12</v>
      </c>
      <c r="G2991" s="15">
        <v>0</v>
      </c>
      <c r="H2991" s="15">
        <v>565.12</v>
      </c>
    </row>
    <row r="2992" spans="1:8" s="8" customFormat="1" ht="15.75" customHeight="1" x14ac:dyDescent="0.25">
      <c r="A2992" s="96">
        <v>108</v>
      </c>
      <c r="B2992" s="12"/>
      <c r="C2992" s="49" t="s">
        <v>3837</v>
      </c>
      <c r="D2992" s="52" t="s">
        <v>821</v>
      </c>
      <c r="E2992" s="11">
        <v>1</v>
      </c>
      <c r="F2992" s="15">
        <v>84.91</v>
      </c>
      <c r="G2992" s="15">
        <v>0</v>
      </c>
      <c r="H2992" s="15">
        <v>84.91</v>
      </c>
    </row>
    <row r="2993" spans="1:8" s="8" customFormat="1" ht="15.75" customHeight="1" x14ac:dyDescent="0.25">
      <c r="A2993" s="12">
        <v>109</v>
      </c>
      <c r="B2993" s="12"/>
      <c r="C2993" s="49" t="s">
        <v>3838</v>
      </c>
      <c r="D2993" s="52" t="s">
        <v>821</v>
      </c>
      <c r="E2993" s="11">
        <v>9</v>
      </c>
      <c r="F2993" s="15">
        <v>154.22</v>
      </c>
      <c r="G2993" s="15">
        <v>0</v>
      </c>
      <c r="H2993" s="15">
        <v>154.22</v>
      </c>
    </row>
    <row r="2994" spans="1:8" s="8" customFormat="1" ht="15.75" customHeight="1" x14ac:dyDescent="0.25">
      <c r="A2994" s="96">
        <v>110</v>
      </c>
      <c r="B2994" s="12"/>
      <c r="C2994" s="49" t="s">
        <v>3839</v>
      </c>
      <c r="D2994" s="52" t="s">
        <v>821</v>
      </c>
      <c r="E2994" s="11">
        <v>50</v>
      </c>
      <c r="F2994" s="15">
        <v>2590.92</v>
      </c>
      <c r="G2994" s="15">
        <v>0</v>
      </c>
      <c r="H2994" s="15">
        <v>2590.92</v>
      </c>
    </row>
    <row r="2995" spans="1:8" s="8" customFormat="1" ht="15.75" customHeight="1" x14ac:dyDescent="0.25">
      <c r="A2995" s="96">
        <v>111</v>
      </c>
      <c r="B2995" s="12"/>
      <c r="C2995" s="49" t="s">
        <v>3840</v>
      </c>
      <c r="D2995" s="52" t="s">
        <v>821</v>
      </c>
      <c r="E2995" s="11">
        <v>19</v>
      </c>
      <c r="F2995" s="15">
        <v>314.39</v>
      </c>
      <c r="G2995" s="15">
        <v>0</v>
      </c>
      <c r="H2995" s="15">
        <v>314.39</v>
      </c>
    </row>
    <row r="2996" spans="1:8" s="8" customFormat="1" ht="15.75" customHeight="1" x14ac:dyDescent="0.25">
      <c r="A2996" s="96">
        <v>112</v>
      </c>
      <c r="B2996" s="12"/>
      <c r="C2996" s="49" t="s">
        <v>3841</v>
      </c>
      <c r="D2996" s="52" t="s">
        <v>821</v>
      </c>
      <c r="E2996" s="11">
        <v>19</v>
      </c>
      <c r="F2996" s="15">
        <v>448.55</v>
      </c>
      <c r="G2996" s="15">
        <v>0</v>
      </c>
      <c r="H2996" s="15">
        <v>448.55</v>
      </c>
    </row>
    <row r="2997" spans="1:8" s="8" customFormat="1" ht="15.75" customHeight="1" x14ac:dyDescent="0.25">
      <c r="A2997" s="96">
        <v>113</v>
      </c>
      <c r="B2997" s="12"/>
      <c r="C2997" s="49" t="s">
        <v>3842</v>
      </c>
      <c r="D2997" s="52" t="s">
        <v>821</v>
      </c>
      <c r="E2997" s="11">
        <v>5</v>
      </c>
      <c r="F2997" s="15">
        <v>297.58</v>
      </c>
      <c r="G2997" s="15">
        <v>0</v>
      </c>
      <c r="H2997" s="15">
        <v>297.58</v>
      </c>
    </row>
    <row r="2998" spans="1:8" s="8" customFormat="1" ht="15.75" customHeight="1" x14ac:dyDescent="0.25">
      <c r="A2998" s="96">
        <v>114</v>
      </c>
      <c r="B2998" s="12"/>
      <c r="C2998" s="49" t="s">
        <v>3843</v>
      </c>
      <c r="D2998" s="52" t="s">
        <v>3802</v>
      </c>
      <c r="E2998" s="11">
        <v>10</v>
      </c>
      <c r="F2998" s="15">
        <v>626.75</v>
      </c>
      <c r="G2998" s="15">
        <v>0</v>
      </c>
      <c r="H2998" s="15">
        <v>626.75</v>
      </c>
    </row>
    <row r="2999" spans="1:8" s="8" customFormat="1" ht="15.75" customHeight="1" x14ac:dyDescent="0.25">
      <c r="A2999" s="96">
        <v>115</v>
      </c>
      <c r="B2999" s="12"/>
      <c r="C2999" s="49" t="s">
        <v>3844</v>
      </c>
      <c r="D2999" s="52" t="s">
        <v>821</v>
      </c>
      <c r="E2999" s="11">
        <v>5</v>
      </c>
      <c r="F2999" s="15">
        <v>594.55999999999995</v>
      </c>
      <c r="G2999" s="15">
        <v>0</v>
      </c>
      <c r="H2999" s="15">
        <v>594.55999999999995</v>
      </c>
    </row>
    <row r="3000" spans="1:8" s="8" customFormat="1" ht="15.75" customHeight="1" x14ac:dyDescent="0.25">
      <c r="A3000" s="96">
        <v>116</v>
      </c>
      <c r="B3000" s="12"/>
      <c r="C3000" s="49" t="s">
        <v>3845</v>
      </c>
      <c r="D3000" s="52" t="s">
        <v>3802</v>
      </c>
      <c r="E3000" s="11">
        <v>30</v>
      </c>
      <c r="F3000" s="15">
        <v>479.51</v>
      </c>
      <c r="G3000" s="15">
        <v>0</v>
      </c>
      <c r="H3000" s="15">
        <v>479.51</v>
      </c>
    </row>
    <row r="3001" spans="1:8" s="8" customFormat="1" ht="15.75" customHeight="1" x14ac:dyDescent="0.25">
      <c r="A3001" s="96">
        <v>117</v>
      </c>
      <c r="B3001" s="12"/>
      <c r="C3001" s="49" t="s">
        <v>3846</v>
      </c>
      <c r="D3001" s="52" t="s">
        <v>3802</v>
      </c>
      <c r="E3001" s="11">
        <v>30</v>
      </c>
      <c r="F3001" s="15">
        <v>319.91000000000003</v>
      </c>
      <c r="G3001" s="15">
        <v>0</v>
      </c>
      <c r="H3001" s="15">
        <v>319.91000000000003</v>
      </c>
    </row>
    <row r="3002" spans="1:8" s="8" customFormat="1" ht="15.75" customHeight="1" x14ac:dyDescent="0.25">
      <c r="A3002" s="12">
        <v>118</v>
      </c>
      <c r="B3002" s="12"/>
      <c r="C3002" s="49" t="s">
        <v>3847</v>
      </c>
      <c r="D3002" s="52" t="s">
        <v>3802</v>
      </c>
      <c r="E3002" s="11">
        <v>20</v>
      </c>
      <c r="F3002" s="15">
        <v>218.92</v>
      </c>
      <c r="G3002" s="15">
        <v>0</v>
      </c>
      <c r="H3002" s="15">
        <v>218.92</v>
      </c>
    </row>
    <row r="3003" spans="1:8" s="8" customFormat="1" ht="15.75" customHeight="1" x14ac:dyDescent="0.25">
      <c r="A3003" s="96">
        <v>119</v>
      </c>
      <c r="B3003" s="12"/>
      <c r="C3003" s="49" t="s">
        <v>3848</v>
      </c>
      <c r="D3003" s="52" t="s">
        <v>821</v>
      </c>
      <c r="E3003" s="11">
        <v>40</v>
      </c>
      <c r="F3003" s="15">
        <v>179.91</v>
      </c>
      <c r="G3003" s="15">
        <v>0</v>
      </c>
      <c r="H3003" s="15">
        <v>179.91</v>
      </c>
    </row>
    <row r="3004" spans="1:8" s="8" customFormat="1" ht="15.75" customHeight="1" x14ac:dyDescent="0.25">
      <c r="A3004" s="96">
        <v>120</v>
      </c>
      <c r="B3004" s="12"/>
      <c r="C3004" s="49" t="s">
        <v>3849</v>
      </c>
      <c r="D3004" s="52" t="s">
        <v>3802</v>
      </c>
      <c r="E3004" s="11">
        <v>10</v>
      </c>
      <c r="F3004" s="15">
        <v>77.33</v>
      </c>
      <c r="G3004" s="15">
        <v>0</v>
      </c>
      <c r="H3004" s="15">
        <v>77.33</v>
      </c>
    </row>
    <row r="3005" spans="1:8" s="8" customFormat="1" ht="15.75" customHeight="1" x14ac:dyDescent="0.25">
      <c r="A3005" s="96">
        <v>121</v>
      </c>
      <c r="B3005" s="12"/>
      <c r="C3005" s="49" t="s">
        <v>3850</v>
      </c>
      <c r="D3005" s="52" t="s">
        <v>3802</v>
      </c>
      <c r="E3005" s="11">
        <v>2</v>
      </c>
      <c r="F3005" s="15">
        <v>49.14</v>
      </c>
      <c r="G3005" s="15">
        <v>0</v>
      </c>
      <c r="H3005" s="15">
        <v>49.14</v>
      </c>
    </row>
    <row r="3006" spans="1:8" s="8" customFormat="1" ht="15.75" customHeight="1" x14ac:dyDescent="0.25">
      <c r="A3006" s="96">
        <v>122</v>
      </c>
      <c r="B3006" s="12"/>
      <c r="C3006" s="49" t="s">
        <v>3851</v>
      </c>
      <c r="D3006" s="52" t="s">
        <v>821</v>
      </c>
      <c r="E3006" s="11">
        <v>5</v>
      </c>
      <c r="F3006" s="15">
        <v>236.34</v>
      </c>
      <c r="G3006" s="15">
        <v>0</v>
      </c>
      <c r="H3006" s="15">
        <v>236.34</v>
      </c>
    </row>
    <row r="3007" spans="1:8" s="8" customFormat="1" ht="15.75" customHeight="1" x14ac:dyDescent="0.25">
      <c r="A3007" s="96">
        <v>123</v>
      </c>
      <c r="B3007" s="12"/>
      <c r="C3007" s="49" t="s">
        <v>3852</v>
      </c>
      <c r="D3007" s="52" t="s">
        <v>821</v>
      </c>
      <c r="E3007" s="11">
        <v>10</v>
      </c>
      <c r="F3007" s="15">
        <v>68.510000000000005</v>
      </c>
      <c r="G3007" s="15">
        <v>0</v>
      </c>
      <c r="H3007" s="15">
        <v>68.510000000000005</v>
      </c>
    </row>
    <row r="3008" spans="1:8" s="8" customFormat="1" ht="15.75" customHeight="1" x14ac:dyDescent="0.25">
      <c r="A3008" s="96">
        <v>124</v>
      </c>
      <c r="B3008" s="12"/>
      <c r="C3008" s="49" t="s">
        <v>3853</v>
      </c>
      <c r="D3008" s="52" t="s">
        <v>821</v>
      </c>
      <c r="E3008" s="11">
        <v>300</v>
      </c>
      <c r="F3008" s="15">
        <v>6864</v>
      </c>
      <c r="G3008" s="15">
        <v>0</v>
      </c>
      <c r="H3008" s="15">
        <v>6864</v>
      </c>
    </row>
    <row r="3009" spans="1:8" s="8" customFormat="1" ht="15.75" customHeight="1" x14ac:dyDescent="0.25">
      <c r="A3009" s="96">
        <v>125</v>
      </c>
      <c r="B3009" s="12"/>
      <c r="C3009" s="49" t="s">
        <v>3854</v>
      </c>
      <c r="D3009" s="52" t="s">
        <v>821</v>
      </c>
      <c r="E3009" s="11">
        <v>50</v>
      </c>
      <c r="F3009" s="15">
        <v>1164.3499999999999</v>
      </c>
      <c r="G3009" s="15">
        <v>0</v>
      </c>
      <c r="H3009" s="15">
        <v>1164.3499999999999</v>
      </c>
    </row>
    <row r="3010" spans="1:8" s="8" customFormat="1" ht="15.75" customHeight="1" x14ac:dyDescent="0.25">
      <c r="A3010" s="96">
        <v>126</v>
      </c>
      <c r="B3010" s="12"/>
      <c r="C3010" s="49" t="s">
        <v>3855</v>
      </c>
      <c r="D3010" s="52" t="s">
        <v>821</v>
      </c>
      <c r="E3010" s="11">
        <v>3</v>
      </c>
      <c r="F3010" s="15">
        <v>127.05</v>
      </c>
      <c r="G3010" s="15">
        <v>0</v>
      </c>
      <c r="H3010" s="15">
        <v>127.05</v>
      </c>
    </row>
    <row r="3011" spans="1:8" s="8" customFormat="1" ht="15.75" customHeight="1" x14ac:dyDescent="0.25">
      <c r="A3011" s="12">
        <v>127</v>
      </c>
      <c r="B3011" s="12"/>
      <c r="C3011" s="49" t="s">
        <v>3856</v>
      </c>
      <c r="D3011" s="51" t="s">
        <v>1061</v>
      </c>
      <c r="E3011" s="241">
        <v>292</v>
      </c>
      <c r="F3011" s="242">
        <v>56.67</v>
      </c>
      <c r="G3011" s="15">
        <v>0</v>
      </c>
      <c r="H3011" s="242">
        <v>56.67</v>
      </c>
    </row>
    <row r="3012" spans="1:8" s="8" customFormat="1" ht="15.75" customHeight="1" x14ac:dyDescent="0.25">
      <c r="A3012" s="96">
        <v>128</v>
      </c>
      <c r="B3012" s="12"/>
      <c r="C3012" s="49" t="s">
        <v>3857</v>
      </c>
      <c r="D3012" s="51" t="s">
        <v>1061</v>
      </c>
      <c r="E3012" s="241">
        <v>346</v>
      </c>
      <c r="F3012" s="242">
        <v>60.900000000000006</v>
      </c>
      <c r="G3012" s="15">
        <v>0</v>
      </c>
      <c r="H3012" s="242">
        <v>60.900000000000006</v>
      </c>
    </row>
    <row r="3013" spans="1:8" s="8" customFormat="1" ht="15.75" customHeight="1" x14ac:dyDescent="0.25">
      <c r="A3013" s="96">
        <v>129</v>
      </c>
      <c r="B3013" s="12"/>
      <c r="C3013" s="49" t="s">
        <v>3978</v>
      </c>
      <c r="D3013" s="51" t="s">
        <v>3858</v>
      </c>
      <c r="E3013" s="250">
        <v>0.05</v>
      </c>
      <c r="F3013" s="52">
        <v>55</v>
      </c>
      <c r="G3013" s="15">
        <v>0</v>
      </c>
      <c r="H3013" s="52">
        <v>55</v>
      </c>
    </row>
    <row r="3014" spans="1:8" s="8" customFormat="1" ht="15.75" customHeight="1" x14ac:dyDescent="0.25">
      <c r="A3014" s="96">
        <v>130</v>
      </c>
      <c r="B3014" s="12"/>
      <c r="C3014" s="49" t="s">
        <v>3859</v>
      </c>
      <c r="D3014" s="51" t="s">
        <v>821</v>
      </c>
      <c r="E3014" s="51">
        <v>1</v>
      </c>
      <c r="F3014" s="52">
        <v>198</v>
      </c>
      <c r="G3014" s="15">
        <v>0</v>
      </c>
      <c r="H3014" s="52">
        <v>198</v>
      </c>
    </row>
    <row r="3015" spans="1:8" s="8" customFormat="1" ht="15.75" customHeight="1" x14ac:dyDescent="0.25">
      <c r="A3015" s="96">
        <v>131</v>
      </c>
      <c r="B3015" s="12"/>
      <c r="C3015" s="81" t="s">
        <v>3860</v>
      </c>
      <c r="D3015" s="238" t="s">
        <v>1061</v>
      </c>
      <c r="E3015" s="243">
        <v>6</v>
      </c>
      <c r="F3015" s="52">
        <v>330</v>
      </c>
      <c r="G3015" s="15">
        <v>0</v>
      </c>
      <c r="H3015" s="52">
        <v>330</v>
      </c>
    </row>
    <row r="3016" spans="1:8" s="8" customFormat="1" ht="15.75" customHeight="1" x14ac:dyDescent="0.25">
      <c r="A3016" s="96">
        <v>132</v>
      </c>
      <c r="B3016" s="12"/>
      <c r="C3016" s="303" t="s">
        <v>3974</v>
      </c>
      <c r="D3016" s="240" t="s">
        <v>1061</v>
      </c>
      <c r="E3016" s="11">
        <v>10</v>
      </c>
      <c r="F3016" s="15">
        <v>950</v>
      </c>
      <c r="G3016" s="15">
        <v>0</v>
      </c>
      <c r="H3016" s="15">
        <v>950</v>
      </c>
    </row>
    <row r="3017" spans="1:8" s="8" customFormat="1" ht="15.75" customHeight="1" x14ac:dyDescent="0.25">
      <c r="A3017" s="96">
        <v>133</v>
      </c>
      <c r="B3017" s="12"/>
      <c r="C3017" s="303" t="s">
        <v>1988</v>
      </c>
      <c r="D3017" s="240" t="s">
        <v>1061</v>
      </c>
      <c r="E3017" s="11">
        <v>60</v>
      </c>
      <c r="F3017" s="15">
        <v>4950</v>
      </c>
      <c r="G3017" s="15">
        <v>0</v>
      </c>
      <c r="H3017" s="15">
        <v>4950</v>
      </c>
    </row>
    <row r="3018" spans="1:8" s="8" customFormat="1" ht="15.75" customHeight="1" x14ac:dyDescent="0.25">
      <c r="A3018" s="96">
        <v>134</v>
      </c>
      <c r="B3018" s="12"/>
      <c r="C3018" s="303" t="s">
        <v>3979</v>
      </c>
      <c r="D3018" s="240" t="s">
        <v>1061</v>
      </c>
      <c r="E3018" s="11">
        <v>10</v>
      </c>
      <c r="F3018" s="15">
        <v>2500</v>
      </c>
      <c r="G3018" s="15">
        <v>0</v>
      </c>
      <c r="H3018" s="15">
        <v>2500</v>
      </c>
    </row>
    <row r="3019" spans="1:8" s="8" customFormat="1" ht="15.75" customHeight="1" x14ac:dyDescent="0.25">
      <c r="A3019" s="96">
        <v>135</v>
      </c>
      <c r="B3019" s="12"/>
      <c r="C3019" s="304" t="s">
        <v>3861</v>
      </c>
      <c r="D3019" s="237" t="s">
        <v>1061</v>
      </c>
      <c r="E3019" s="11">
        <v>2620</v>
      </c>
      <c r="F3019" s="15">
        <v>2882.6899999999996</v>
      </c>
      <c r="G3019" s="15">
        <v>0</v>
      </c>
      <c r="H3019" s="15">
        <v>2882.6899999999996</v>
      </c>
    </row>
    <row r="3020" spans="1:8" s="8" customFormat="1" ht="15.75" customHeight="1" x14ac:dyDescent="0.25">
      <c r="A3020" s="12">
        <v>136</v>
      </c>
      <c r="B3020" s="12"/>
      <c r="C3020" s="305" t="s">
        <v>3980</v>
      </c>
      <c r="D3020" s="237" t="s">
        <v>3806</v>
      </c>
      <c r="E3020" s="58">
        <v>3</v>
      </c>
      <c r="F3020" s="58">
        <v>608.4</v>
      </c>
      <c r="G3020" s="15">
        <v>0</v>
      </c>
      <c r="H3020" s="58">
        <v>608.4</v>
      </c>
    </row>
    <row r="3021" spans="1:8" s="8" customFormat="1" ht="15.75" customHeight="1" x14ac:dyDescent="0.25">
      <c r="A3021" s="96">
        <v>137</v>
      </c>
      <c r="B3021" s="12"/>
      <c r="C3021" s="101" t="s">
        <v>3862</v>
      </c>
      <c r="D3021" s="51" t="s">
        <v>3799</v>
      </c>
      <c r="E3021" s="11">
        <v>50</v>
      </c>
      <c r="F3021" s="15">
        <v>585</v>
      </c>
      <c r="G3021" s="15">
        <v>0</v>
      </c>
      <c r="H3021" s="15">
        <v>585</v>
      </c>
    </row>
    <row r="3022" spans="1:8" s="8" customFormat="1" ht="15.75" customHeight="1" x14ac:dyDescent="0.25">
      <c r="A3022" s="96">
        <v>138</v>
      </c>
      <c r="B3022" s="12"/>
      <c r="C3022" s="49" t="s">
        <v>3981</v>
      </c>
      <c r="D3022" s="51" t="s">
        <v>3797</v>
      </c>
      <c r="E3022" s="189">
        <v>10</v>
      </c>
      <c r="F3022" s="58">
        <v>33.770000000000003</v>
      </c>
      <c r="G3022" s="15">
        <v>0</v>
      </c>
      <c r="H3022" s="58">
        <v>33.770000000000003</v>
      </c>
    </row>
    <row r="3023" spans="1:8" s="8" customFormat="1" ht="15.75" customHeight="1" x14ac:dyDescent="0.25">
      <c r="A3023" s="96">
        <v>139</v>
      </c>
      <c r="B3023" s="12"/>
      <c r="C3023" s="49" t="s">
        <v>3982</v>
      </c>
      <c r="D3023" s="52" t="s">
        <v>3797</v>
      </c>
      <c r="E3023" s="189">
        <v>10</v>
      </c>
      <c r="F3023" s="58">
        <v>57.96</v>
      </c>
      <c r="G3023" s="15">
        <v>0</v>
      </c>
      <c r="H3023" s="58">
        <v>57.96</v>
      </c>
    </row>
    <row r="3024" spans="1:8" s="8" customFormat="1" ht="15.75" customHeight="1" x14ac:dyDescent="0.25">
      <c r="A3024" s="96">
        <v>140</v>
      </c>
      <c r="B3024" s="12"/>
      <c r="C3024" s="49" t="s">
        <v>3983</v>
      </c>
      <c r="D3024" s="52" t="s">
        <v>3799</v>
      </c>
      <c r="E3024" s="189">
        <v>60</v>
      </c>
      <c r="F3024" s="119">
        <v>40.25</v>
      </c>
      <c r="G3024" s="15">
        <v>0</v>
      </c>
      <c r="H3024" s="119">
        <v>40.25</v>
      </c>
    </row>
    <row r="3025" spans="1:8" s="8" customFormat="1" ht="15.75" customHeight="1" x14ac:dyDescent="0.25">
      <c r="A3025" s="96">
        <v>141</v>
      </c>
      <c r="B3025" s="12"/>
      <c r="C3025" s="49" t="s">
        <v>3863</v>
      </c>
      <c r="D3025" s="51" t="s">
        <v>1061</v>
      </c>
      <c r="E3025" s="189">
        <v>20</v>
      </c>
      <c r="F3025" s="58">
        <v>300</v>
      </c>
      <c r="G3025" s="15">
        <v>0</v>
      </c>
      <c r="H3025" s="58">
        <v>300</v>
      </c>
    </row>
    <row r="3026" spans="1:8" s="8" customFormat="1" ht="15.75" customHeight="1" x14ac:dyDescent="0.25">
      <c r="A3026" s="96">
        <v>142</v>
      </c>
      <c r="B3026" s="12"/>
      <c r="C3026" s="49" t="s">
        <v>3984</v>
      </c>
      <c r="D3026" s="51" t="s">
        <v>1061</v>
      </c>
      <c r="E3026" s="189">
        <v>11</v>
      </c>
      <c r="F3026" s="58">
        <v>91.299999999999983</v>
      </c>
      <c r="G3026" s="15">
        <v>0</v>
      </c>
      <c r="H3026" s="58">
        <v>91.299999999999983</v>
      </c>
    </row>
    <row r="3027" spans="1:8" s="8" customFormat="1" ht="15.75" customHeight="1" x14ac:dyDescent="0.25">
      <c r="A3027" s="96">
        <v>143</v>
      </c>
      <c r="B3027" s="12"/>
      <c r="C3027" s="49" t="s">
        <v>3985</v>
      </c>
      <c r="D3027" s="52" t="s">
        <v>3864</v>
      </c>
      <c r="E3027" s="11">
        <v>8</v>
      </c>
      <c r="F3027" s="15">
        <v>212.9</v>
      </c>
      <c r="G3027" s="15">
        <v>0</v>
      </c>
      <c r="H3027" s="15">
        <v>212.9</v>
      </c>
    </row>
    <row r="3028" spans="1:8" s="8" customFormat="1" ht="15.75" customHeight="1" x14ac:dyDescent="0.25">
      <c r="A3028" s="96">
        <v>144</v>
      </c>
      <c r="B3028" s="12"/>
      <c r="C3028" s="49" t="s">
        <v>3986</v>
      </c>
      <c r="D3028" s="52" t="s">
        <v>3864</v>
      </c>
      <c r="E3028" s="11">
        <v>4</v>
      </c>
      <c r="F3028" s="15">
        <v>150.79</v>
      </c>
      <c r="G3028" s="15">
        <v>0</v>
      </c>
      <c r="H3028" s="15">
        <v>150.79</v>
      </c>
    </row>
    <row r="3029" spans="1:8" s="8" customFormat="1" ht="15.75" customHeight="1" x14ac:dyDescent="0.25">
      <c r="A3029" s="12">
        <v>145</v>
      </c>
      <c r="B3029" s="12"/>
      <c r="C3029" s="101" t="s">
        <v>3987</v>
      </c>
      <c r="D3029" s="52" t="s">
        <v>1061</v>
      </c>
      <c r="E3029" s="11">
        <v>34</v>
      </c>
      <c r="F3029" s="15">
        <v>2340.2399999999998</v>
      </c>
      <c r="G3029" s="15">
        <v>0</v>
      </c>
      <c r="H3029" s="15">
        <v>2340.2399999999998</v>
      </c>
    </row>
    <row r="3030" spans="1:8" s="8" customFormat="1" ht="15.75" customHeight="1" x14ac:dyDescent="0.25">
      <c r="A3030" s="96">
        <v>146</v>
      </c>
      <c r="B3030" s="12"/>
      <c r="C3030" s="49" t="s">
        <v>3865</v>
      </c>
      <c r="D3030" s="52" t="s">
        <v>1061</v>
      </c>
      <c r="E3030" s="11">
        <v>91</v>
      </c>
      <c r="F3030" s="15">
        <v>3524.43</v>
      </c>
      <c r="G3030" s="15">
        <v>0</v>
      </c>
      <c r="H3030" s="15">
        <v>3524.43</v>
      </c>
    </row>
    <row r="3031" spans="1:8" s="8" customFormat="1" ht="15.75" customHeight="1" x14ac:dyDescent="0.25">
      <c r="A3031" s="96">
        <v>147</v>
      </c>
      <c r="B3031" s="12"/>
      <c r="C3031" s="49" t="s">
        <v>3988</v>
      </c>
      <c r="D3031" s="52" t="s">
        <v>1061</v>
      </c>
      <c r="E3031" s="189">
        <v>3</v>
      </c>
      <c r="F3031" s="58">
        <v>186</v>
      </c>
      <c r="G3031" s="15">
        <v>0</v>
      </c>
      <c r="H3031" s="58">
        <v>186</v>
      </c>
    </row>
    <row r="3032" spans="1:8" s="8" customFormat="1" ht="15.75" customHeight="1" x14ac:dyDescent="0.25">
      <c r="A3032" s="96">
        <v>148</v>
      </c>
      <c r="B3032" s="12"/>
      <c r="C3032" s="49" t="s">
        <v>3866</v>
      </c>
      <c r="D3032" s="51" t="s">
        <v>3798</v>
      </c>
      <c r="E3032" s="12">
        <f>37+7+47+10</f>
        <v>101</v>
      </c>
      <c r="F3032" s="15">
        <f>2779.01+287.35+3666+780</f>
        <v>7512.3600000000006</v>
      </c>
      <c r="G3032" s="15">
        <v>0</v>
      </c>
      <c r="H3032" s="15">
        <f>2779.01+287.35+3666+780</f>
        <v>7512.3600000000006</v>
      </c>
    </row>
    <row r="3033" spans="1:8" s="8" customFormat="1" ht="15.75" customHeight="1" x14ac:dyDescent="0.25">
      <c r="A3033" s="96">
        <v>149</v>
      </c>
      <c r="B3033" s="12"/>
      <c r="C3033" s="49" t="s">
        <v>3867</v>
      </c>
      <c r="D3033" s="51" t="s">
        <v>3798</v>
      </c>
      <c r="E3033" s="12">
        <f>7+24</f>
        <v>31</v>
      </c>
      <c r="F3033" s="15">
        <f>1070.3+3669.6</f>
        <v>4739.8999999999996</v>
      </c>
      <c r="G3033" s="15">
        <v>0</v>
      </c>
      <c r="H3033" s="15">
        <f>1070.3+3669.6</f>
        <v>4739.8999999999996</v>
      </c>
    </row>
    <row r="3034" spans="1:8" s="8" customFormat="1" ht="15.75" customHeight="1" x14ac:dyDescent="0.25">
      <c r="A3034" s="96">
        <v>150</v>
      </c>
      <c r="B3034" s="12"/>
      <c r="C3034" s="49" t="s">
        <v>3868</v>
      </c>
      <c r="D3034" s="52" t="s">
        <v>3798</v>
      </c>
      <c r="E3034" s="12">
        <v>23</v>
      </c>
      <c r="F3034" s="15">
        <v>3008.4</v>
      </c>
      <c r="G3034" s="15">
        <v>0</v>
      </c>
      <c r="H3034" s="15">
        <v>3008.4</v>
      </c>
    </row>
    <row r="3035" spans="1:8" s="8" customFormat="1" ht="15.75" customHeight="1" x14ac:dyDescent="0.25">
      <c r="A3035" s="96">
        <v>151</v>
      </c>
      <c r="B3035" s="12"/>
      <c r="C3035" s="49" t="s">
        <v>3869</v>
      </c>
      <c r="D3035" s="52" t="s">
        <v>3798</v>
      </c>
      <c r="E3035" s="11">
        <f>16+20+23</f>
        <v>59</v>
      </c>
      <c r="F3035" s="15">
        <f>6431.51+5100+5900+624</f>
        <v>18055.510000000002</v>
      </c>
      <c r="G3035" s="15">
        <v>0</v>
      </c>
      <c r="H3035" s="15">
        <f>6431.51+5100+5900+624</f>
        <v>18055.510000000002</v>
      </c>
    </row>
    <row r="3036" spans="1:8" s="8" customFormat="1" ht="15.75" customHeight="1" x14ac:dyDescent="0.25">
      <c r="A3036" s="96">
        <v>152</v>
      </c>
      <c r="B3036" s="12"/>
      <c r="C3036" s="49" t="s">
        <v>3870</v>
      </c>
      <c r="D3036" s="52" t="s">
        <v>3798</v>
      </c>
      <c r="E3036" s="11">
        <v>4</v>
      </c>
      <c r="F3036" s="15">
        <v>424.8</v>
      </c>
      <c r="G3036" s="15">
        <v>0</v>
      </c>
      <c r="H3036" s="15">
        <v>424.8</v>
      </c>
    </row>
    <row r="3037" spans="1:8" s="8" customFormat="1" ht="18" customHeight="1" x14ac:dyDescent="0.25">
      <c r="A3037" s="96">
        <v>153</v>
      </c>
      <c r="B3037" s="12"/>
      <c r="C3037" s="49" t="s">
        <v>3871</v>
      </c>
      <c r="D3037" s="52" t="s">
        <v>3798</v>
      </c>
      <c r="E3037" s="11">
        <f>3+4+20+28+36</f>
        <v>91</v>
      </c>
      <c r="F3037" s="15">
        <f>674.84+899.79+8240+12040+6683.12</f>
        <v>28537.75</v>
      </c>
      <c r="G3037" s="15">
        <v>0</v>
      </c>
      <c r="H3037" s="15">
        <f>674.84+899.79+8240+12040+6683.12</f>
        <v>28537.75</v>
      </c>
    </row>
    <row r="3038" spans="1:8" s="8" customFormat="1" ht="14.25" customHeight="1" x14ac:dyDescent="0.25">
      <c r="A3038" s="12">
        <v>154</v>
      </c>
      <c r="B3038" s="12"/>
      <c r="C3038" s="49" t="s">
        <v>3989</v>
      </c>
      <c r="D3038" s="51" t="s">
        <v>3872</v>
      </c>
      <c r="E3038" s="11">
        <f>2+1+3+4</f>
        <v>10</v>
      </c>
      <c r="F3038" s="15">
        <f>1747.6+873.8+2621.4+3495.2</f>
        <v>8738</v>
      </c>
      <c r="G3038" s="15">
        <v>0</v>
      </c>
      <c r="H3038" s="15">
        <f>1747.6+873.8+2621.4+3495.2</f>
        <v>8738</v>
      </c>
    </row>
    <row r="3039" spans="1:8" ht="14.25" customHeight="1" x14ac:dyDescent="0.25">
      <c r="A3039" s="96">
        <v>155</v>
      </c>
      <c r="B3039" s="12"/>
      <c r="C3039" s="49" t="s">
        <v>3990</v>
      </c>
      <c r="D3039" s="52" t="s">
        <v>3798</v>
      </c>
      <c r="E3039" s="11">
        <f>20+23+38</f>
        <v>81</v>
      </c>
      <c r="F3039" s="15">
        <f>1709.36+1147.33+3248.83</f>
        <v>6105.5199999999995</v>
      </c>
      <c r="G3039" s="15">
        <v>0</v>
      </c>
      <c r="H3039" s="15">
        <f>1709.36+1147.33+3248.83</f>
        <v>6105.5199999999995</v>
      </c>
    </row>
    <row r="3040" spans="1:8" ht="15" customHeight="1" x14ac:dyDescent="0.25">
      <c r="A3040" s="96">
        <v>156</v>
      </c>
      <c r="B3040" s="12"/>
      <c r="C3040" s="49" t="s">
        <v>3991</v>
      </c>
      <c r="D3040" s="51" t="s">
        <v>3811</v>
      </c>
      <c r="E3040" s="12">
        <f>270+70+250+70+240</f>
        <v>900</v>
      </c>
      <c r="F3040" s="15">
        <f>4410+840+840+3527.84+2880</f>
        <v>12497.84</v>
      </c>
      <c r="G3040" s="15">
        <v>0</v>
      </c>
      <c r="H3040" s="15">
        <f>4410+840+840+3527.84+2880</f>
        <v>12497.84</v>
      </c>
    </row>
    <row r="3041" spans="1:8" ht="15" customHeight="1" x14ac:dyDescent="0.25">
      <c r="A3041" s="96">
        <v>157</v>
      </c>
      <c r="B3041" s="12"/>
      <c r="C3041" s="49" t="s">
        <v>3992</v>
      </c>
      <c r="D3041" s="51" t="s">
        <v>3872</v>
      </c>
      <c r="E3041" s="12">
        <f>30+22</f>
        <v>52</v>
      </c>
      <c r="F3041" s="15">
        <f>3278.14+2403.97</f>
        <v>5682.11</v>
      </c>
      <c r="G3041" s="15">
        <v>0</v>
      </c>
      <c r="H3041" s="15">
        <f>3278.14+2403.97</f>
        <v>5682.11</v>
      </c>
    </row>
    <row r="3042" spans="1:8" ht="15" customHeight="1" x14ac:dyDescent="0.25">
      <c r="A3042" s="96">
        <v>158</v>
      </c>
      <c r="B3042" s="12"/>
      <c r="C3042" s="49" t="s">
        <v>3993</v>
      </c>
      <c r="D3042" s="52" t="s">
        <v>3811</v>
      </c>
      <c r="E3042" s="12">
        <f>5+5+5+10</f>
        <v>25</v>
      </c>
      <c r="F3042" s="15">
        <f>535+535+240+480</f>
        <v>1790</v>
      </c>
      <c r="G3042" s="15">
        <v>0</v>
      </c>
      <c r="H3042" s="15">
        <f>535+535+240+480</f>
        <v>1790</v>
      </c>
    </row>
    <row r="3043" spans="1:8" ht="15" customHeight="1" x14ac:dyDescent="0.25">
      <c r="A3043" s="96">
        <v>159</v>
      </c>
      <c r="B3043" s="12"/>
      <c r="C3043" s="49" t="s">
        <v>3994</v>
      </c>
      <c r="D3043" s="52" t="s">
        <v>3811</v>
      </c>
      <c r="E3043" s="12">
        <f>3+11</f>
        <v>14</v>
      </c>
      <c r="F3043" s="15">
        <f>720+2330+165</f>
        <v>3215</v>
      </c>
      <c r="G3043" s="15">
        <v>0</v>
      </c>
      <c r="H3043" s="15">
        <f>720+2330+165</f>
        <v>3215</v>
      </c>
    </row>
    <row r="3044" spans="1:8" ht="15" customHeight="1" x14ac:dyDescent="0.25">
      <c r="A3044" s="96">
        <v>160</v>
      </c>
      <c r="B3044" s="12"/>
      <c r="C3044" s="306" t="s">
        <v>3995</v>
      </c>
      <c r="D3044" s="52" t="s">
        <v>3811</v>
      </c>
      <c r="E3044" s="12">
        <f>4+12</f>
        <v>16</v>
      </c>
      <c r="F3044" s="15">
        <f>990.47+3900</f>
        <v>4890.47</v>
      </c>
      <c r="G3044" s="15">
        <v>0</v>
      </c>
      <c r="H3044" s="15">
        <f>990.47+3900</f>
        <v>4890.47</v>
      </c>
    </row>
    <row r="3045" spans="1:8" ht="15" customHeight="1" x14ac:dyDescent="0.25">
      <c r="A3045" s="96">
        <v>161</v>
      </c>
      <c r="B3045" s="12"/>
      <c r="C3045" s="49" t="s">
        <v>3873</v>
      </c>
      <c r="D3045" s="51" t="s">
        <v>3798</v>
      </c>
      <c r="E3045" s="12">
        <v>2</v>
      </c>
      <c r="F3045" s="15">
        <v>335.8</v>
      </c>
      <c r="G3045" s="15">
        <v>0</v>
      </c>
      <c r="H3045" s="15">
        <v>335.8</v>
      </c>
    </row>
    <row r="3046" spans="1:8" ht="15" customHeight="1" x14ac:dyDescent="0.25">
      <c r="A3046" s="96">
        <v>162</v>
      </c>
      <c r="B3046" s="12"/>
      <c r="C3046" s="49" t="s">
        <v>3874</v>
      </c>
      <c r="D3046" s="52"/>
      <c r="E3046" s="12">
        <f>10</f>
        <v>10</v>
      </c>
      <c r="F3046" s="15">
        <f>880</f>
        <v>880</v>
      </c>
      <c r="G3046" s="15">
        <v>0</v>
      </c>
      <c r="H3046" s="15">
        <f>880</f>
        <v>880</v>
      </c>
    </row>
    <row r="3047" spans="1:8" ht="15" customHeight="1" x14ac:dyDescent="0.25">
      <c r="A3047" s="12">
        <v>163</v>
      </c>
      <c r="B3047" s="12"/>
      <c r="C3047" s="123" t="s">
        <v>3996</v>
      </c>
      <c r="D3047" s="36" t="s">
        <v>3798</v>
      </c>
      <c r="E3047" s="241">
        <v>59</v>
      </c>
      <c r="F3047" s="256">
        <v>1160.7000000000005</v>
      </c>
      <c r="G3047" s="15">
        <v>0</v>
      </c>
      <c r="H3047" s="256">
        <v>1160.7000000000005</v>
      </c>
    </row>
    <row r="3048" spans="1:8" ht="15" customHeight="1" x14ac:dyDescent="0.25">
      <c r="A3048" s="96">
        <v>164</v>
      </c>
      <c r="B3048" s="12"/>
      <c r="C3048" s="123" t="s">
        <v>3997</v>
      </c>
      <c r="D3048" s="36" t="s">
        <v>821</v>
      </c>
      <c r="E3048" s="102">
        <v>2</v>
      </c>
      <c r="F3048" s="256">
        <v>158.80000000000001</v>
      </c>
      <c r="G3048" s="15">
        <v>0</v>
      </c>
      <c r="H3048" s="256">
        <v>158.80000000000001</v>
      </c>
    </row>
    <row r="3049" spans="1:8" ht="15" customHeight="1" x14ac:dyDescent="0.25">
      <c r="A3049" s="96">
        <v>165</v>
      </c>
      <c r="B3049" s="12"/>
      <c r="C3049" s="123" t="s">
        <v>3998</v>
      </c>
      <c r="D3049" s="36" t="s">
        <v>821</v>
      </c>
      <c r="E3049" s="12">
        <v>3</v>
      </c>
      <c r="F3049" s="15">
        <v>86</v>
      </c>
      <c r="G3049" s="15">
        <v>0</v>
      </c>
      <c r="H3049" s="15">
        <v>86</v>
      </c>
    </row>
    <row r="3050" spans="1:8" ht="15" customHeight="1" x14ac:dyDescent="0.25">
      <c r="A3050" s="96">
        <v>166</v>
      </c>
      <c r="B3050" s="12"/>
      <c r="C3050" s="123" t="s">
        <v>3999</v>
      </c>
      <c r="D3050" s="37" t="s">
        <v>3875</v>
      </c>
      <c r="E3050" s="11">
        <v>3</v>
      </c>
      <c r="F3050" s="15">
        <v>107.94999999999999</v>
      </c>
      <c r="G3050" s="15">
        <v>0</v>
      </c>
      <c r="H3050" s="15">
        <v>107.94999999999999</v>
      </c>
    </row>
    <row r="3051" spans="1:8" ht="15" customHeight="1" x14ac:dyDescent="0.25">
      <c r="A3051" s="96">
        <v>167</v>
      </c>
      <c r="B3051" s="12"/>
      <c r="C3051" s="123" t="s">
        <v>4000</v>
      </c>
      <c r="D3051" s="37" t="s">
        <v>821</v>
      </c>
      <c r="E3051" s="11">
        <v>3</v>
      </c>
      <c r="F3051" s="15">
        <v>135</v>
      </c>
      <c r="G3051" s="15">
        <v>0</v>
      </c>
      <c r="H3051" s="15">
        <v>135</v>
      </c>
    </row>
    <row r="3052" spans="1:8" ht="15" customHeight="1" x14ac:dyDescent="0.25">
      <c r="A3052" s="96">
        <v>168</v>
      </c>
      <c r="B3052" s="12"/>
      <c r="C3052" s="123" t="s">
        <v>4001</v>
      </c>
      <c r="D3052" s="36" t="s">
        <v>821</v>
      </c>
      <c r="E3052" s="11">
        <v>6</v>
      </c>
      <c r="F3052" s="15">
        <v>162.88</v>
      </c>
      <c r="G3052" s="15">
        <v>0</v>
      </c>
      <c r="H3052" s="15">
        <v>162.88</v>
      </c>
    </row>
    <row r="3053" spans="1:8" ht="15" customHeight="1" x14ac:dyDescent="0.25">
      <c r="A3053" s="96">
        <v>169</v>
      </c>
      <c r="B3053" s="12"/>
      <c r="C3053" s="123" t="s">
        <v>4002</v>
      </c>
      <c r="D3053" s="36" t="s">
        <v>821</v>
      </c>
      <c r="E3053" s="11">
        <v>2</v>
      </c>
      <c r="F3053" s="15">
        <v>83.18</v>
      </c>
      <c r="G3053" s="15">
        <v>0</v>
      </c>
      <c r="H3053" s="15">
        <v>83.18</v>
      </c>
    </row>
    <row r="3054" spans="1:8" ht="15" customHeight="1" x14ac:dyDescent="0.25">
      <c r="A3054" s="96">
        <v>170</v>
      </c>
      <c r="B3054" s="12"/>
      <c r="C3054" s="123" t="s">
        <v>4003</v>
      </c>
      <c r="D3054" s="36" t="s">
        <v>3875</v>
      </c>
      <c r="E3054" s="12">
        <v>3</v>
      </c>
      <c r="F3054" s="15">
        <v>85.64</v>
      </c>
      <c r="G3054" s="15">
        <v>0</v>
      </c>
      <c r="H3054" s="15">
        <v>85.64</v>
      </c>
    </row>
    <row r="3055" spans="1:8" ht="15" customHeight="1" x14ac:dyDescent="0.25">
      <c r="A3055" s="96">
        <v>171</v>
      </c>
      <c r="B3055" s="12"/>
      <c r="C3055" s="123" t="s">
        <v>4004</v>
      </c>
      <c r="D3055" s="36" t="s">
        <v>1061</v>
      </c>
      <c r="E3055" s="11">
        <v>2</v>
      </c>
      <c r="F3055" s="15">
        <v>13.8</v>
      </c>
      <c r="G3055" s="15">
        <v>0</v>
      </c>
      <c r="H3055" s="15">
        <v>13.8</v>
      </c>
    </row>
    <row r="3056" spans="1:8" ht="15" customHeight="1" x14ac:dyDescent="0.25">
      <c r="A3056" s="12">
        <v>172</v>
      </c>
      <c r="B3056" s="12"/>
      <c r="C3056" s="123" t="s">
        <v>4005</v>
      </c>
      <c r="D3056" s="36" t="s">
        <v>1061</v>
      </c>
      <c r="E3056" s="11">
        <v>10</v>
      </c>
      <c r="F3056" s="15">
        <v>49.669999999999995</v>
      </c>
      <c r="G3056" s="15">
        <v>0</v>
      </c>
      <c r="H3056" s="15">
        <v>49.669999999999995</v>
      </c>
    </row>
    <row r="3057" spans="1:8" ht="15" customHeight="1" x14ac:dyDescent="0.25">
      <c r="A3057" s="96">
        <v>173</v>
      </c>
      <c r="B3057" s="12"/>
      <c r="C3057" s="123" t="s">
        <v>3876</v>
      </c>
      <c r="D3057" s="36" t="s">
        <v>3798</v>
      </c>
      <c r="E3057" s="11">
        <v>4</v>
      </c>
      <c r="F3057" s="15">
        <v>703.12</v>
      </c>
      <c r="G3057" s="15">
        <v>0</v>
      </c>
      <c r="H3057" s="15">
        <v>703.12</v>
      </c>
    </row>
    <row r="3058" spans="1:8" ht="15" customHeight="1" x14ac:dyDescent="0.25">
      <c r="A3058" s="96">
        <v>174</v>
      </c>
      <c r="B3058" s="12"/>
      <c r="C3058" s="49" t="s">
        <v>3877</v>
      </c>
      <c r="D3058" s="36" t="s">
        <v>1061</v>
      </c>
      <c r="E3058" s="11">
        <v>3510</v>
      </c>
      <c r="F3058" s="15">
        <v>3861.94</v>
      </c>
      <c r="G3058" s="15">
        <v>0</v>
      </c>
      <c r="H3058" s="15">
        <v>3861.94</v>
      </c>
    </row>
    <row r="3059" spans="1:8" ht="15" customHeight="1" x14ac:dyDescent="0.25">
      <c r="A3059" s="96">
        <v>175</v>
      </c>
      <c r="B3059" s="12"/>
      <c r="C3059" s="20" t="s">
        <v>3878</v>
      </c>
      <c r="D3059" s="13" t="s">
        <v>3806</v>
      </c>
      <c r="E3059" s="12">
        <v>5</v>
      </c>
      <c r="F3059" s="15">
        <v>330</v>
      </c>
      <c r="G3059" s="15">
        <v>0</v>
      </c>
      <c r="H3059" s="15">
        <v>330</v>
      </c>
    </row>
    <row r="3060" spans="1:8" ht="15" customHeight="1" x14ac:dyDescent="0.25">
      <c r="A3060" s="96">
        <v>176</v>
      </c>
      <c r="B3060" s="12"/>
      <c r="C3060" s="49" t="s">
        <v>3815</v>
      </c>
      <c r="D3060" s="51" t="s">
        <v>1061</v>
      </c>
      <c r="E3060" s="244">
        <v>25</v>
      </c>
      <c r="F3060" s="242">
        <v>2294.7300000000005</v>
      </c>
      <c r="G3060" s="15">
        <v>0</v>
      </c>
      <c r="H3060" s="242">
        <v>2294.7300000000005</v>
      </c>
    </row>
    <row r="3061" spans="1:8" ht="15" customHeight="1" x14ac:dyDescent="0.25">
      <c r="A3061" s="96">
        <v>177</v>
      </c>
      <c r="B3061" s="12"/>
      <c r="C3061" s="49" t="s">
        <v>4006</v>
      </c>
      <c r="D3061" s="52" t="s">
        <v>1061</v>
      </c>
      <c r="E3061" s="244">
        <v>5</v>
      </c>
      <c r="F3061" s="242">
        <v>1220</v>
      </c>
      <c r="G3061" s="15">
        <v>0</v>
      </c>
      <c r="H3061" s="242">
        <v>1220</v>
      </c>
    </row>
    <row r="3062" spans="1:8" ht="15" customHeight="1" x14ac:dyDescent="0.25">
      <c r="A3062" s="96">
        <v>178</v>
      </c>
      <c r="B3062" s="12"/>
      <c r="C3062" s="49" t="s">
        <v>2929</v>
      </c>
      <c r="D3062" s="52" t="s">
        <v>1061</v>
      </c>
      <c r="E3062" s="244">
        <v>10</v>
      </c>
      <c r="F3062" s="242">
        <v>2500</v>
      </c>
      <c r="G3062" s="15">
        <v>0</v>
      </c>
      <c r="H3062" s="242">
        <v>2500</v>
      </c>
    </row>
    <row r="3063" spans="1:8" ht="15" customHeight="1" x14ac:dyDescent="0.25">
      <c r="A3063" s="96">
        <v>179</v>
      </c>
      <c r="B3063" s="12"/>
      <c r="C3063" s="101" t="s">
        <v>3879</v>
      </c>
      <c r="D3063" s="51" t="s">
        <v>3798</v>
      </c>
      <c r="E3063" s="244">
        <v>1</v>
      </c>
      <c r="F3063" s="242">
        <v>155</v>
      </c>
      <c r="G3063" s="15">
        <v>0</v>
      </c>
      <c r="H3063" s="242">
        <v>155</v>
      </c>
    </row>
    <row r="3064" spans="1:8" ht="15" customHeight="1" x14ac:dyDescent="0.25">
      <c r="A3064" s="96">
        <v>180</v>
      </c>
      <c r="B3064" s="12"/>
      <c r="C3064" s="101" t="s">
        <v>3880</v>
      </c>
      <c r="D3064" s="51" t="s">
        <v>3798</v>
      </c>
      <c r="E3064" s="12">
        <v>1</v>
      </c>
      <c r="F3064" s="15">
        <v>175.78</v>
      </c>
      <c r="G3064" s="15">
        <v>0</v>
      </c>
      <c r="H3064" s="15">
        <v>175.78</v>
      </c>
    </row>
    <row r="3065" spans="1:8" ht="15" customHeight="1" x14ac:dyDescent="0.25">
      <c r="A3065" s="12">
        <v>181</v>
      </c>
      <c r="B3065" s="12"/>
      <c r="C3065" s="101" t="s">
        <v>3881</v>
      </c>
      <c r="D3065" s="51" t="s">
        <v>3875</v>
      </c>
      <c r="E3065" s="12">
        <v>1</v>
      </c>
      <c r="F3065" s="15">
        <v>330.09</v>
      </c>
      <c r="G3065" s="15">
        <v>0</v>
      </c>
      <c r="H3065" s="15">
        <v>330.09</v>
      </c>
    </row>
    <row r="3066" spans="1:8" ht="15" customHeight="1" x14ac:dyDescent="0.25">
      <c r="A3066" s="96">
        <v>182</v>
      </c>
      <c r="B3066" s="12"/>
      <c r="C3066" s="101" t="s">
        <v>3882</v>
      </c>
      <c r="D3066" s="51" t="s">
        <v>3798</v>
      </c>
      <c r="E3066" s="12">
        <v>2</v>
      </c>
      <c r="F3066" s="15">
        <v>378</v>
      </c>
      <c r="G3066" s="15">
        <v>0</v>
      </c>
      <c r="H3066" s="15">
        <v>378</v>
      </c>
    </row>
    <row r="3067" spans="1:8" ht="15" customHeight="1" x14ac:dyDescent="0.25">
      <c r="A3067" s="96">
        <v>183</v>
      </c>
      <c r="B3067" s="12"/>
      <c r="C3067" s="49" t="s">
        <v>3812</v>
      </c>
      <c r="D3067" s="13" t="s">
        <v>1061</v>
      </c>
      <c r="E3067" s="92">
        <v>20</v>
      </c>
      <c r="F3067" s="86">
        <v>300</v>
      </c>
      <c r="G3067" s="15">
        <v>0</v>
      </c>
      <c r="H3067" s="86">
        <v>300</v>
      </c>
    </row>
    <row r="3068" spans="1:8" ht="15" customHeight="1" x14ac:dyDescent="0.25">
      <c r="A3068" s="96">
        <v>184</v>
      </c>
      <c r="B3068" s="12"/>
      <c r="C3068" s="49" t="s">
        <v>3988</v>
      </c>
      <c r="D3068" s="52" t="s">
        <v>1061</v>
      </c>
      <c r="E3068" s="245">
        <v>2</v>
      </c>
      <c r="F3068" s="246">
        <v>124</v>
      </c>
      <c r="G3068" s="15">
        <v>0</v>
      </c>
      <c r="H3068" s="246">
        <v>124</v>
      </c>
    </row>
    <row r="3069" spans="1:8" ht="15" customHeight="1" x14ac:dyDescent="0.25">
      <c r="A3069" s="96">
        <v>185</v>
      </c>
      <c r="B3069" s="12"/>
      <c r="C3069" s="49" t="s">
        <v>4007</v>
      </c>
      <c r="D3069" s="52" t="s">
        <v>3808</v>
      </c>
      <c r="E3069" s="12">
        <v>190</v>
      </c>
      <c r="F3069" s="15">
        <v>3800</v>
      </c>
      <c r="G3069" s="15">
        <v>0</v>
      </c>
      <c r="H3069" s="15">
        <v>3800</v>
      </c>
    </row>
    <row r="3070" spans="1:8" ht="15" customHeight="1" x14ac:dyDescent="0.25">
      <c r="A3070" s="96">
        <v>186</v>
      </c>
      <c r="B3070" s="12"/>
      <c r="C3070" s="49" t="s">
        <v>3971</v>
      </c>
      <c r="D3070" s="52" t="s">
        <v>1061</v>
      </c>
      <c r="E3070" s="12">
        <v>90</v>
      </c>
      <c r="F3070" s="15">
        <v>145.80000000000004</v>
      </c>
      <c r="G3070" s="15">
        <v>0</v>
      </c>
      <c r="H3070" s="15">
        <v>145.80000000000004</v>
      </c>
    </row>
    <row r="3071" spans="1:8" ht="15" customHeight="1" x14ac:dyDescent="0.25">
      <c r="A3071" s="96">
        <v>187</v>
      </c>
      <c r="B3071" s="12"/>
      <c r="C3071" s="49" t="s">
        <v>3969</v>
      </c>
      <c r="D3071" s="51" t="s">
        <v>1061</v>
      </c>
      <c r="E3071" s="12">
        <v>90</v>
      </c>
      <c r="F3071" s="15">
        <v>93.600000000000023</v>
      </c>
      <c r="G3071" s="15">
        <v>0</v>
      </c>
      <c r="H3071" s="15">
        <v>93.600000000000023</v>
      </c>
    </row>
    <row r="3072" spans="1:8" ht="15" customHeight="1" x14ac:dyDescent="0.25">
      <c r="A3072" s="96">
        <v>188</v>
      </c>
      <c r="B3072" s="12"/>
      <c r="C3072" s="49" t="s">
        <v>4008</v>
      </c>
      <c r="D3072" s="52" t="s">
        <v>1061</v>
      </c>
      <c r="E3072" s="12">
        <v>260</v>
      </c>
      <c r="F3072" s="15">
        <v>587.88</v>
      </c>
      <c r="G3072" s="15">
        <v>0</v>
      </c>
      <c r="H3072" s="15">
        <v>587.88</v>
      </c>
    </row>
    <row r="3073" spans="1:8" ht="15" customHeight="1" x14ac:dyDescent="0.25">
      <c r="A3073" s="96">
        <v>189</v>
      </c>
      <c r="B3073" s="12"/>
      <c r="C3073" s="49" t="s">
        <v>3970</v>
      </c>
      <c r="D3073" s="52" t="s">
        <v>1061</v>
      </c>
      <c r="E3073" s="12">
        <v>170</v>
      </c>
      <c r="F3073" s="15">
        <v>206.63999999999967</v>
      </c>
      <c r="G3073" s="15">
        <v>0</v>
      </c>
      <c r="H3073" s="15">
        <v>206.63999999999967</v>
      </c>
    </row>
    <row r="3074" spans="1:8" ht="15" customHeight="1" x14ac:dyDescent="0.25">
      <c r="A3074" s="12">
        <v>190</v>
      </c>
      <c r="B3074" s="12"/>
      <c r="C3074" s="49" t="s">
        <v>3968</v>
      </c>
      <c r="D3074" s="52" t="s">
        <v>1061</v>
      </c>
      <c r="E3074" s="12">
        <v>686</v>
      </c>
      <c r="F3074" s="15">
        <v>2981.75</v>
      </c>
      <c r="G3074" s="15">
        <v>0</v>
      </c>
      <c r="H3074" s="15">
        <v>2981.75</v>
      </c>
    </row>
    <row r="3075" spans="1:8" ht="15" customHeight="1" x14ac:dyDescent="0.25">
      <c r="A3075" s="96">
        <v>191</v>
      </c>
      <c r="B3075" s="12"/>
      <c r="C3075" s="49" t="s">
        <v>3829</v>
      </c>
      <c r="D3075" s="51" t="s">
        <v>3801</v>
      </c>
      <c r="E3075" s="12">
        <v>10</v>
      </c>
      <c r="F3075" s="15">
        <v>33.770000000000003</v>
      </c>
      <c r="G3075" s="15">
        <v>0</v>
      </c>
      <c r="H3075" s="15">
        <v>33.770000000000003</v>
      </c>
    </row>
    <row r="3076" spans="1:8" ht="15" customHeight="1" x14ac:dyDescent="0.25">
      <c r="A3076" s="96">
        <v>192</v>
      </c>
      <c r="B3076" s="12"/>
      <c r="C3076" s="49" t="s">
        <v>4009</v>
      </c>
      <c r="D3076" s="238" t="s">
        <v>3799</v>
      </c>
      <c r="E3076" s="12">
        <v>20</v>
      </c>
      <c r="F3076" s="15">
        <v>23.61</v>
      </c>
      <c r="G3076" s="15">
        <v>0</v>
      </c>
      <c r="H3076" s="15">
        <v>23.61</v>
      </c>
    </row>
    <row r="3077" spans="1:8" ht="15" customHeight="1" x14ac:dyDescent="0.25">
      <c r="A3077" s="96">
        <v>193</v>
      </c>
      <c r="B3077" s="12"/>
      <c r="C3077" s="49" t="s">
        <v>4010</v>
      </c>
      <c r="D3077" s="237" t="s">
        <v>3801</v>
      </c>
      <c r="E3077" s="12">
        <v>5</v>
      </c>
      <c r="F3077" s="15">
        <v>16.55</v>
      </c>
      <c r="G3077" s="15">
        <v>0</v>
      </c>
      <c r="H3077" s="15">
        <v>16.55</v>
      </c>
    </row>
    <row r="3078" spans="1:8" ht="15" customHeight="1" x14ac:dyDescent="0.25">
      <c r="A3078" s="96">
        <v>194</v>
      </c>
      <c r="B3078" s="12"/>
      <c r="C3078" s="49" t="s">
        <v>4011</v>
      </c>
      <c r="D3078" s="237" t="s">
        <v>3883</v>
      </c>
      <c r="E3078" s="12">
        <v>3</v>
      </c>
      <c r="F3078" s="15">
        <v>544.36</v>
      </c>
      <c r="G3078" s="15">
        <v>0</v>
      </c>
      <c r="H3078" s="15">
        <v>544.36</v>
      </c>
    </row>
    <row r="3079" spans="1:8" ht="15" customHeight="1" x14ac:dyDescent="0.25">
      <c r="A3079" s="96">
        <v>195</v>
      </c>
      <c r="B3079" s="12"/>
      <c r="C3079" s="49" t="s">
        <v>4012</v>
      </c>
      <c r="D3079" s="237" t="s">
        <v>3801</v>
      </c>
      <c r="E3079" s="12">
        <v>18</v>
      </c>
      <c r="F3079" s="15">
        <v>999.96999999999991</v>
      </c>
      <c r="G3079" s="15">
        <v>0</v>
      </c>
      <c r="H3079" s="15">
        <v>999.96999999999991</v>
      </c>
    </row>
    <row r="3080" spans="1:8" ht="15" customHeight="1" x14ac:dyDescent="0.25">
      <c r="A3080" s="96">
        <v>196</v>
      </c>
      <c r="B3080" s="12"/>
      <c r="C3080" s="49" t="s">
        <v>4013</v>
      </c>
      <c r="D3080" s="237" t="s">
        <v>3804</v>
      </c>
      <c r="E3080" s="12">
        <v>14</v>
      </c>
      <c r="F3080" s="15">
        <v>104.7</v>
      </c>
      <c r="G3080" s="15">
        <v>0</v>
      </c>
      <c r="H3080" s="15">
        <v>104.7</v>
      </c>
    </row>
    <row r="3081" spans="1:8" ht="15" customHeight="1" x14ac:dyDescent="0.25">
      <c r="A3081" s="96">
        <v>197</v>
      </c>
      <c r="B3081" s="12"/>
      <c r="C3081" s="49" t="s">
        <v>4014</v>
      </c>
      <c r="D3081" s="237" t="s">
        <v>3798</v>
      </c>
      <c r="E3081" s="12">
        <v>4</v>
      </c>
      <c r="F3081" s="15">
        <v>149.72</v>
      </c>
      <c r="G3081" s="15">
        <v>0</v>
      </c>
      <c r="H3081" s="15">
        <v>149.72</v>
      </c>
    </row>
    <row r="3082" spans="1:8" ht="15" customHeight="1" x14ac:dyDescent="0.25">
      <c r="A3082" s="96">
        <v>198</v>
      </c>
      <c r="B3082" s="12"/>
      <c r="C3082" s="49" t="s">
        <v>3884</v>
      </c>
      <c r="D3082" s="237" t="s">
        <v>3799</v>
      </c>
      <c r="E3082" s="12">
        <v>50</v>
      </c>
      <c r="F3082" s="15">
        <v>60.66</v>
      </c>
      <c r="G3082" s="15">
        <v>0</v>
      </c>
      <c r="H3082" s="15">
        <v>60.66</v>
      </c>
    </row>
    <row r="3083" spans="1:8" ht="15" customHeight="1" x14ac:dyDescent="0.25">
      <c r="A3083" s="12">
        <v>199</v>
      </c>
      <c r="B3083" s="12"/>
      <c r="C3083" s="307" t="s">
        <v>4015</v>
      </c>
      <c r="D3083" s="237" t="s">
        <v>3797</v>
      </c>
      <c r="E3083" s="12">
        <v>20</v>
      </c>
      <c r="F3083" s="15">
        <v>67.959999999999994</v>
      </c>
      <c r="G3083" s="15">
        <v>0</v>
      </c>
      <c r="H3083" s="15">
        <v>67.959999999999994</v>
      </c>
    </row>
    <row r="3084" spans="1:8" ht="15" customHeight="1" x14ac:dyDescent="0.25">
      <c r="A3084" s="96">
        <v>200</v>
      </c>
      <c r="B3084" s="12"/>
      <c r="C3084" s="49" t="s">
        <v>4016</v>
      </c>
      <c r="D3084" s="238" t="s">
        <v>3885</v>
      </c>
      <c r="E3084" s="12">
        <v>40</v>
      </c>
      <c r="F3084" s="15">
        <v>1025.8800000000001</v>
      </c>
      <c r="G3084" s="15">
        <v>0</v>
      </c>
      <c r="H3084" s="15">
        <v>1025.8800000000001</v>
      </c>
    </row>
    <row r="3085" spans="1:8" ht="15" customHeight="1" x14ac:dyDescent="0.25">
      <c r="A3085" s="96">
        <v>201</v>
      </c>
      <c r="B3085" s="12"/>
      <c r="C3085" s="49" t="s">
        <v>4017</v>
      </c>
      <c r="D3085" s="238" t="s">
        <v>3885</v>
      </c>
      <c r="E3085" s="12">
        <v>30</v>
      </c>
      <c r="F3085" s="15">
        <v>262.99</v>
      </c>
      <c r="G3085" s="15">
        <v>0</v>
      </c>
      <c r="H3085" s="15">
        <v>262.99</v>
      </c>
    </row>
    <row r="3086" spans="1:8" ht="15" customHeight="1" x14ac:dyDescent="0.25">
      <c r="A3086" s="96">
        <v>202</v>
      </c>
      <c r="B3086" s="12"/>
      <c r="C3086" s="49" t="s">
        <v>4018</v>
      </c>
      <c r="D3086" s="237" t="s">
        <v>3885</v>
      </c>
      <c r="E3086" s="12">
        <v>30</v>
      </c>
      <c r="F3086" s="15">
        <v>673.75</v>
      </c>
      <c r="G3086" s="15">
        <v>0</v>
      </c>
      <c r="H3086" s="15">
        <v>673.75</v>
      </c>
    </row>
    <row r="3087" spans="1:8" ht="15" customHeight="1" x14ac:dyDescent="0.25">
      <c r="A3087" s="96">
        <v>203</v>
      </c>
      <c r="B3087" s="12"/>
      <c r="C3087" s="271" t="s">
        <v>4019</v>
      </c>
      <c r="D3087" s="239" t="s">
        <v>3886</v>
      </c>
      <c r="E3087" s="12">
        <v>30</v>
      </c>
      <c r="F3087" s="15">
        <v>369.23</v>
      </c>
      <c r="G3087" s="15">
        <v>0</v>
      </c>
      <c r="H3087" s="15">
        <v>369.23</v>
      </c>
    </row>
    <row r="3088" spans="1:8" ht="15" customHeight="1" x14ac:dyDescent="0.25">
      <c r="A3088" s="96">
        <v>204</v>
      </c>
      <c r="B3088" s="12"/>
      <c r="C3088" s="49" t="s">
        <v>4020</v>
      </c>
      <c r="D3088" s="237" t="s">
        <v>3804</v>
      </c>
      <c r="E3088" s="12">
        <v>120</v>
      </c>
      <c r="F3088" s="15">
        <v>80.5</v>
      </c>
      <c r="G3088" s="15">
        <v>0</v>
      </c>
      <c r="H3088" s="15">
        <v>80.5</v>
      </c>
    </row>
    <row r="3089" spans="1:8" ht="15" customHeight="1" x14ac:dyDescent="0.25">
      <c r="A3089" s="96">
        <v>205</v>
      </c>
      <c r="B3089" s="12"/>
      <c r="C3089" s="49" t="s">
        <v>4021</v>
      </c>
      <c r="D3089" s="237" t="s">
        <v>3797</v>
      </c>
      <c r="E3089" s="12">
        <v>44</v>
      </c>
      <c r="F3089" s="15">
        <v>176</v>
      </c>
      <c r="G3089" s="15">
        <v>0</v>
      </c>
      <c r="H3089" s="15">
        <v>176</v>
      </c>
    </row>
    <row r="3090" spans="1:8" ht="15" customHeight="1" x14ac:dyDescent="0.25">
      <c r="A3090" s="96">
        <v>206</v>
      </c>
      <c r="B3090" s="12"/>
      <c r="C3090" s="308" t="s">
        <v>4022</v>
      </c>
      <c r="D3090" s="238" t="s">
        <v>3801</v>
      </c>
      <c r="E3090" s="12">
        <v>40</v>
      </c>
      <c r="F3090" s="15">
        <v>81.52000000000001</v>
      </c>
      <c r="G3090" s="15">
        <v>0</v>
      </c>
      <c r="H3090" s="15">
        <v>81.52000000000001</v>
      </c>
    </row>
    <row r="3091" spans="1:8" ht="15" customHeight="1" x14ac:dyDescent="0.25">
      <c r="A3091" s="96">
        <v>207</v>
      </c>
      <c r="B3091" s="12"/>
      <c r="C3091" s="309" t="s">
        <v>4023</v>
      </c>
      <c r="D3091" s="237" t="s">
        <v>3801</v>
      </c>
      <c r="E3091" s="12">
        <v>30</v>
      </c>
      <c r="F3091" s="15">
        <v>336</v>
      </c>
      <c r="G3091" s="15">
        <v>0</v>
      </c>
      <c r="H3091" s="15">
        <v>336</v>
      </c>
    </row>
    <row r="3092" spans="1:8" ht="15" customHeight="1" x14ac:dyDescent="0.25">
      <c r="A3092" s="12">
        <v>208</v>
      </c>
      <c r="B3092" s="12"/>
      <c r="C3092" s="308" t="s">
        <v>4024</v>
      </c>
      <c r="D3092" s="237" t="s">
        <v>3797</v>
      </c>
      <c r="E3092" s="12">
        <v>30</v>
      </c>
      <c r="F3092" s="15">
        <v>185.79</v>
      </c>
      <c r="G3092" s="15">
        <v>0</v>
      </c>
      <c r="H3092" s="15">
        <v>185.79</v>
      </c>
    </row>
    <row r="3093" spans="1:8" ht="15" customHeight="1" x14ac:dyDescent="0.25">
      <c r="A3093" s="96">
        <v>209</v>
      </c>
      <c r="B3093" s="12"/>
      <c r="C3093" s="49" t="s">
        <v>4025</v>
      </c>
      <c r="D3093" s="237" t="s">
        <v>3798</v>
      </c>
      <c r="E3093" s="12">
        <v>50</v>
      </c>
      <c r="F3093" s="15">
        <v>1359.5</v>
      </c>
      <c r="G3093" s="15">
        <v>0</v>
      </c>
      <c r="H3093" s="15">
        <v>1359.5</v>
      </c>
    </row>
    <row r="3094" spans="1:8" ht="15" customHeight="1" x14ac:dyDescent="0.25">
      <c r="A3094" s="96">
        <v>210</v>
      </c>
      <c r="B3094" s="12"/>
      <c r="C3094" s="309" t="s">
        <v>4026</v>
      </c>
      <c r="D3094" s="237" t="s">
        <v>3797</v>
      </c>
      <c r="E3094" s="12">
        <v>20</v>
      </c>
      <c r="F3094" s="15">
        <v>115.91999999999999</v>
      </c>
      <c r="G3094" s="15">
        <v>0</v>
      </c>
      <c r="H3094" s="15">
        <v>115.91999999999999</v>
      </c>
    </row>
    <row r="3095" spans="1:8" ht="15" customHeight="1" x14ac:dyDescent="0.25">
      <c r="A3095" s="96">
        <v>211</v>
      </c>
      <c r="B3095" s="12"/>
      <c r="C3095" s="310" t="s">
        <v>4027</v>
      </c>
      <c r="D3095" s="238" t="s">
        <v>3799</v>
      </c>
      <c r="E3095" s="12">
        <v>50</v>
      </c>
      <c r="F3095" s="15">
        <v>17.13</v>
      </c>
      <c r="G3095" s="15">
        <v>0</v>
      </c>
      <c r="H3095" s="15">
        <v>17.13</v>
      </c>
    </row>
    <row r="3096" spans="1:8" ht="15" customHeight="1" x14ac:dyDescent="0.25">
      <c r="A3096" s="96">
        <v>212</v>
      </c>
      <c r="B3096" s="12"/>
      <c r="C3096" s="310" t="s">
        <v>4028</v>
      </c>
      <c r="D3096" s="237" t="s">
        <v>3798</v>
      </c>
      <c r="E3096" s="12">
        <v>3</v>
      </c>
      <c r="F3096" s="15">
        <v>63.15</v>
      </c>
      <c r="G3096" s="15">
        <v>0</v>
      </c>
      <c r="H3096" s="15">
        <v>63.15</v>
      </c>
    </row>
    <row r="3097" spans="1:8" ht="15" customHeight="1" x14ac:dyDescent="0.25">
      <c r="A3097" s="96">
        <v>213</v>
      </c>
      <c r="B3097" s="12"/>
      <c r="C3097" s="310" t="s">
        <v>4029</v>
      </c>
      <c r="D3097" s="237" t="s">
        <v>3797</v>
      </c>
      <c r="E3097" s="12">
        <v>20</v>
      </c>
      <c r="F3097" s="15">
        <v>90.52</v>
      </c>
      <c r="G3097" s="15">
        <v>0</v>
      </c>
      <c r="H3097" s="15">
        <v>90.52</v>
      </c>
    </row>
    <row r="3098" spans="1:8" ht="15" customHeight="1" x14ac:dyDescent="0.25">
      <c r="A3098" s="96">
        <v>214</v>
      </c>
      <c r="B3098" s="12"/>
      <c r="C3098" s="49" t="s">
        <v>4030</v>
      </c>
      <c r="D3098" s="52" t="s">
        <v>3804</v>
      </c>
      <c r="E3098" s="12">
        <v>194</v>
      </c>
      <c r="F3098" s="15">
        <v>320.10000000000002</v>
      </c>
      <c r="G3098" s="15">
        <v>0</v>
      </c>
      <c r="H3098" s="15">
        <v>320.10000000000002</v>
      </c>
    </row>
    <row r="3099" spans="1:8" ht="15" customHeight="1" x14ac:dyDescent="0.25">
      <c r="A3099" s="96">
        <v>215</v>
      </c>
      <c r="B3099" s="12"/>
      <c r="C3099" s="49" t="s">
        <v>4031</v>
      </c>
      <c r="D3099" s="52" t="s">
        <v>3804</v>
      </c>
      <c r="E3099" s="12">
        <v>365</v>
      </c>
      <c r="F3099" s="15">
        <v>232.87</v>
      </c>
      <c r="G3099" s="15">
        <v>0</v>
      </c>
      <c r="H3099" s="15">
        <v>232.87</v>
      </c>
    </row>
    <row r="3100" spans="1:8" ht="15" customHeight="1" x14ac:dyDescent="0.25">
      <c r="A3100" s="96">
        <v>216</v>
      </c>
      <c r="B3100" s="12"/>
      <c r="C3100" s="49" t="s">
        <v>4032</v>
      </c>
      <c r="D3100" s="52" t="s">
        <v>3886</v>
      </c>
      <c r="E3100" s="12">
        <v>20</v>
      </c>
      <c r="F3100" s="15">
        <v>167.95</v>
      </c>
      <c r="G3100" s="15">
        <v>0</v>
      </c>
      <c r="H3100" s="15">
        <v>167.95</v>
      </c>
    </row>
    <row r="3101" spans="1:8" ht="15" customHeight="1" x14ac:dyDescent="0.25">
      <c r="A3101" s="12">
        <v>217</v>
      </c>
      <c r="B3101" s="12"/>
      <c r="C3101" s="49" t="s">
        <v>4033</v>
      </c>
      <c r="D3101" s="51" t="s">
        <v>3797</v>
      </c>
      <c r="E3101" s="12">
        <v>11</v>
      </c>
      <c r="F3101" s="15">
        <v>46.540000000000006</v>
      </c>
      <c r="G3101" s="15">
        <v>0</v>
      </c>
      <c r="H3101" s="15">
        <v>46.540000000000006</v>
      </c>
    </row>
    <row r="3102" spans="1:8" ht="15" customHeight="1" x14ac:dyDescent="0.25">
      <c r="A3102" s="96">
        <v>218</v>
      </c>
      <c r="B3102" s="12"/>
      <c r="C3102" s="49" t="s">
        <v>4034</v>
      </c>
      <c r="D3102" s="52" t="s">
        <v>3804</v>
      </c>
      <c r="E3102" s="12">
        <v>100</v>
      </c>
      <c r="F3102" s="15">
        <v>131.38</v>
      </c>
      <c r="G3102" s="15">
        <v>0</v>
      </c>
      <c r="H3102" s="15">
        <v>131.38</v>
      </c>
    </row>
    <row r="3103" spans="1:8" ht="15" customHeight="1" x14ac:dyDescent="0.25">
      <c r="A3103" s="96">
        <v>219</v>
      </c>
      <c r="B3103" s="12"/>
      <c r="C3103" s="49" t="s">
        <v>4035</v>
      </c>
      <c r="D3103" s="52" t="s">
        <v>3801</v>
      </c>
      <c r="E3103" s="12">
        <v>5</v>
      </c>
      <c r="F3103" s="15">
        <v>12.76</v>
      </c>
      <c r="G3103" s="15">
        <v>0</v>
      </c>
      <c r="H3103" s="15">
        <v>12.76</v>
      </c>
    </row>
    <row r="3104" spans="1:8" ht="15" customHeight="1" x14ac:dyDescent="0.25">
      <c r="A3104" s="96">
        <v>220</v>
      </c>
      <c r="B3104" s="12"/>
      <c r="C3104" s="49" t="s">
        <v>4036</v>
      </c>
      <c r="D3104" s="52" t="s">
        <v>3804</v>
      </c>
      <c r="E3104" s="12">
        <v>50</v>
      </c>
      <c r="F3104" s="15">
        <v>34.25</v>
      </c>
      <c r="G3104" s="15">
        <v>0</v>
      </c>
      <c r="H3104" s="15">
        <v>34.25</v>
      </c>
    </row>
    <row r="3105" spans="1:8" ht="15" customHeight="1" x14ac:dyDescent="0.25">
      <c r="A3105" s="96">
        <v>221</v>
      </c>
      <c r="B3105" s="12"/>
      <c r="C3105" s="49" t="s">
        <v>4037</v>
      </c>
      <c r="D3105" s="52" t="s">
        <v>3797</v>
      </c>
      <c r="E3105" s="12">
        <v>50</v>
      </c>
      <c r="F3105" s="15">
        <v>310.92999999999984</v>
      </c>
      <c r="G3105" s="15">
        <v>0</v>
      </c>
      <c r="H3105" s="15">
        <v>310.92999999999984</v>
      </c>
    </row>
    <row r="3106" spans="1:8" ht="15" customHeight="1" x14ac:dyDescent="0.25">
      <c r="A3106" s="96">
        <v>222</v>
      </c>
      <c r="B3106" s="12"/>
      <c r="C3106" s="49" t="s">
        <v>4038</v>
      </c>
      <c r="D3106" s="52" t="s">
        <v>3799</v>
      </c>
      <c r="E3106" s="12">
        <v>1495</v>
      </c>
      <c r="F3106" s="15">
        <v>977.27</v>
      </c>
      <c r="G3106" s="15">
        <v>0</v>
      </c>
      <c r="H3106" s="15">
        <v>977.27</v>
      </c>
    </row>
    <row r="3107" spans="1:8" ht="15" customHeight="1" x14ac:dyDescent="0.25">
      <c r="A3107" s="96">
        <v>223</v>
      </c>
      <c r="B3107" s="12"/>
      <c r="C3107" s="49" t="s">
        <v>4039</v>
      </c>
      <c r="D3107" s="52" t="s">
        <v>3887</v>
      </c>
      <c r="E3107" s="12">
        <v>240</v>
      </c>
      <c r="F3107" s="15">
        <v>902.10000000000014</v>
      </c>
      <c r="G3107" s="15">
        <v>0</v>
      </c>
      <c r="H3107" s="15">
        <v>902.10000000000014</v>
      </c>
    </row>
    <row r="3108" spans="1:8" ht="15" customHeight="1" x14ac:dyDescent="0.25">
      <c r="A3108" s="96">
        <v>224</v>
      </c>
      <c r="B3108" s="12"/>
      <c r="C3108" s="49" t="s">
        <v>4040</v>
      </c>
      <c r="D3108" s="52" t="s">
        <v>3797</v>
      </c>
      <c r="E3108" s="12">
        <v>130</v>
      </c>
      <c r="F3108" s="15">
        <v>226.93999999999991</v>
      </c>
      <c r="G3108" s="15">
        <v>0</v>
      </c>
      <c r="H3108" s="15">
        <v>226.93999999999991</v>
      </c>
    </row>
    <row r="3109" spans="1:8" ht="15" customHeight="1" x14ac:dyDescent="0.25">
      <c r="A3109" s="96">
        <v>225</v>
      </c>
      <c r="B3109" s="12"/>
      <c r="C3109" s="49" t="s">
        <v>4041</v>
      </c>
      <c r="D3109" s="52" t="s">
        <v>3797</v>
      </c>
      <c r="E3109" s="12">
        <v>3</v>
      </c>
      <c r="F3109" s="15">
        <v>202.32999999999998</v>
      </c>
      <c r="G3109" s="15">
        <v>0</v>
      </c>
      <c r="H3109" s="15">
        <v>202.32999999999998</v>
      </c>
    </row>
    <row r="3110" spans="1:8" ht="15" customHeight="1" x14ac:dyDescent="0.25">
      <c r="A3110" s="12">
        <v>226</v>
      </c>
      <c r="B3110" s="12"/>
      <c r="C3110" s="49" t="s">
        <v>4042</v>
      </c>
      <c r="D3110" s="52" t="s">
        <v>3798</v>
      </c>
      <c r="E3110" s="12">
        <v>125</v>
      </c>
      <c r="F3110" s="15">
        <v>2881.29</v>
      </c>
      <c r="G3110" s="15">
        <v>0</v>
      </c>
      <c r="H3110" s="15">
        <v>2881.29</v>
      </c>
    </row>
    <row r="3111" spans="1:8" ht="15" customHeight="1" x14ac:dyDescent="0.25">
      <c r="A3111" s="96">
        <v>227</v>
      </c>
      <c r="B3111" s="12"/>
      <c r="C3111" s="49" t="s">
        <v>3939</v>
      </c>
      <c r="D3111" s="52" t="s">
        <v>3799</v>
      </c>
      <c r="E3111" s="12">
        <f>40+127</f>
        <v>167</v>
      </c>
      <c r="F3111" s="15">
        <f>220.05+657.35</f>
        <v>877.40000000000009</v>
      </c>
      <c r="G3111" s="15">
        <v>0</v>
      </c>
      <c r="H3111" s="15">
        <f>220.05+657.35</f>
        <v>877.40000000000009</v>
      </c>
    </row>
    <row r="3112" spans="1:8" ht="15" customHeight="1" x14ac:dyDescent="0.25">
      <c r="A3112" s="96">
        <v>228</v>
      </c>
      <c r="B3112" s="12"/>
      <c r="C3112" s="49" t="s">
        <v>4043</v>
      </c>
      <c r="D3112" s="52" t="s">
        <v>3799</v>
      </c>
      <c r="E3112" s="12">
        <v>100</v>
      </c>
      <c r="F3112" s="15">
        <v>436.99000000000007</v>
      </c>
      <c r="G3112" s="15">
        <v>0</v>
      </c>
      <c r="H3112" s="15">
        <v>436.99000000000007</v>
      </c>
    </row>
    <row r="3113" spans="1:8" ht="15" customHeight="1" x14ac:dyDescent="0.25">
      <c r="A3113" s="96">
        <v>229</v>
      </c>
      <c r="B3113" s="12"/>
      <c r="C3113" s="49" t="s">
        <v>4053</v>
      </c>
      <c r="D3113" s="52" t="s">
        <v>3797</v>
      </c>
      <c r="E3113" s="12">
        <v>105</v>
      </c>
      <c r="F3113" s="15">
        <v>664.75000000000011</v>
      </c>
      <c r="G3113" s="15">
        <v>0</v>
      </c>
      <c r="H3113" s="15">
        <v>664.75000000000011</v>
      </c>
    </row>
    <row r="3114" spans="1:8" ht="15" customHeight="1" x14ac:dyDescent="0.25">
      <c r="A3114" s="96">
        <v>230</v>
      </c>
      <c r="B3114" s="12"/>
      <c r="C3114" s="49" t="s">
        <v>4054</v>
      </c>
      <c r="D3114" s="52" t="s">
        <v>3802</v>
      </c>
      <c r="E3114" s="251">
        <v>89</v>
      </c>
      <c r="F3114" s="252">
        <v>1246</v>
      </c>
      <c r="G3114" s="15">
        <v>0</v>
      </c>
      <c r="H3114" s="252">
        <v>1246</v>
      </c>
    </row>
    <row r="3115" spans="1:8" ht="15" customHeight="1" x14ac:dyDescent="0.25">
      <c r="A3115" s="96">
        <v>231</v>
      </c>
      <c r="B3115" s="12"/>
      <c r="C3115" s="49" t="s">
        <v>4055</v>
      </c>
      <c r="D3115" s="52" t="s">
        <v>3797</v>
      </c>
      <c r="E3115" s="12">
        <v>59</v>
      </c>
      <c r="F3115" s="15">
        <v>392.49</v>
      </c>
      <c r="G3115" s="15">
        <v>0</v>
      </c>
      <c r="H3115" s="15">
        <v>392.49</v>
      </c>
    </row>
    <row r="3116" spans="1:8" ht="15" customHeight="1" x14ac:dyDescent="0.25">
      <c r="A3116" s="96">
        <v>232</v>
      </c>
      <c r="B3116" s="12"/>
      <c r="C3116" s="14" t="s">
        <v>3888</v>
      </c>
      <c r="D3116" s="13" t="s">
        <v>3889</v>
      </c>
      <c r="E3116" s="11">
        <v>33</v>
      </c>
      <c r="F3116" s="15">
        <v>33</v>
      </c>
      <c r="G3116" s="15">
        <v>0</v>
      </c>
      <c r="H3116" s="15">
        <v>33</v>
      </c>
    </row>
    <row r="3117" spans="1:8" ht="15" customHeight="1" x14ac:dyDescent="0.25">
      <c r="A3117" s="96">
        <v>233</v>
      </c>
      <c r="B3117" s="12"/>
      <c r="C3117" s="14" t="s">
        <v>3890</v>
      </c>
      <c r="D3117" s="13" t="s">
        <v>821</v>
      </c>
      <c r="E3117" s="11">
        <v>15</v>
      </c>
      <c r="F3117" s="15">
        <v>15</v>
      </c>
      <c r="G3117" s="15">
        <v>0</v>
      </c>
      <c r="H3117" s="15">
        <v>15</v>
      </c>
    </row>
    <row r="3118" spans="1:8" ht="15" customHeight="1" x14ac:dyDescent="0.25">
      <c r="A3118" s="96">
        <v>234</v>
      </c>
      <c r="B3118" s="12"/>
      <c r="C3118" s="14" t="s">
        <v>3891</v>
      </c>
      <c r="D3118" s="13" t="s">
        <v>3889</v>
      </c>
      <c r="E3118" s="11">
        <f>1+67</f>
        <v>68</v>
      </c>
      <c r="F3118" s="15">
        <f>1+67</f>
        <v>68</v>
      </c>
      <c r="G3118" s="15">
        <v>0</v>
      </c>
      <c r="H3118" s="15">
        <f>1+67</f>
        <v>68</v>
      </c>
    </row>
    <row r="3119" spans="1:8" ht="15" customHeight="1" x14ac:dyDescent="0.25">
      <c r="A3119" s="12">
        <v>235</v>
      </c>
      <c r="B3119" s="12"/>
      <c r="C3119" s="14" t="s">
        <v>3892</v>
      </c>
      <c r="D3119" s="13" t="s">
        <v>3804</v>
      </c>
      <c r="E3119" s="11">
        <v>690</v>
      </c>
      <c r="F3119" s="15">
        <v>6.9</v>
      </c>
      <c r="G3119" s="15">
        <v>0</v>
      </c>
      <c r="H3119" s="15">
        <v>6.9</v>
      </c>
    </row>
    <row r="3120" spans="1:8" ht="15" customHeight="1" x14ac:dyDescent="0.25">
      <c r="A3120" s="96">
        <v>236</v>
      </c>
      <c r="B3120" s="12"/>
      <c r="C3120" s="14" t="s">
        <v>3893</v>
      </c>
      <c r="D3120" s="13" t="s">
        <v>3886</v>
      </c>
      <c r="E3120" s="11">
        <v>234</v>
      </c>
      <c r="F3120" s="15">
        <v>0</v>
      </c>
      <c r="G3120" s="15">
        <v>0</v>
      </c>
      <c r="H3120" s="15">
        <v>0</v>
      </c>
    </row>
    <row r="3121" spans="1:8" ht="15" customHeight="1" x14ac:dyDescent="0.25">
      <c r="A3121" s="96">
        <v>237</v>
      </c>
      <c r="B3121" s="12"/>
      <c r="C3121" s="14" t="s">
        <v>3894</v>
      </c>
      <c r="D3121" s="13" t="s">
        <v>3804</v>
      </c>
      <c r="E3121" s="11">
        <v>56</v>
      </c>
      <c r="F3121" s="15">
        <v>0</v>
      </c>
      <c r="G3121" s="15">
        <v>0</v>
      </c>
      <c r="H3121" s="15">
        <v>0</v>
      </c>
    </row>
    <row r="3122" spans="1:8" ht="15" customHeight="1" x14ac:dyDescent="0.25">
      <c r="A3122" s="96">
        <v>238</v>
      </c>
      <c r="B3122" s="12"/>
      <c r="C3122" s="14" t="s">
        <v>3895</v>
      </c>
      <c r="D3122" s="13" t="s">
        <v>3804</v>
      </c>
      <c r="E3122" s="11">
        <v>30</v>
      </c>
      <c r="F3122" s="15">
        <v>0</v>
      </c>
      <c r="G3122" s="15">
        <v>0</v>
      </c>
      <c r="H3122" s="15">
        <v>0</v>
      </c>
    </row>
    <row r="3123" spans="1:8" ht="15" customHeight="1" x14ac:dyDescent="0.25">
      <c r="A3123" s="96">
        <v>239</v>
      </c>
      <c r="B3123" s="12"/>
      <c r="C3123" s="14" t="s">
        <v>3896</v>
      </c>
      <c r="D3123" s="13" t="s">
        <v>3804</v>
      </c>
      <c r="E3123" s="11">
        <v>176</v>
      </c>
      <c r="F3123" s="15">
        <v>0</v>
      </c>
      <c r="G3123" s="15">
        <v>0</v>
      </c>
      <c r="H3123" s="15">
        <v>0</v>
      </c>
    </row>
    <row r="3124" spans="1:8" ht="15" customHeight="1" x14ac:dyDescent="0.25">
      <c r="A3124" s="96">
        <v>240</v>
      </c>
      <c r="B3124" s="12"/>
      <c r="C3124" s="14" t="s">
        <v>3897</v>
      </c>
      <c r="D3124" s="13" t="s">
        <v>3802</v>
      </c>
      <c r="E3124" s="11">
        <f>5+10+3</f>
        <v>18</v>
      </c>
      <c r="F3124" s="15">
        <v>0</v>
      </c>
      <c r="G3124" s="15">
        <v>0</v>
      </c>
      <c r="H3124" s="15">
        <v>0</v>
      </c>
    </row>
    <row r="3125" spans="1:8" ht="15" customHeight="1" x14ac:dyDescent="0.25">
      <c r="A3125" s="96">
        <v>241</v>
      </c>
      <c r="B3125" s="12"/>
      <c r="C3125" s="14" t="s">
        <v>3898</v>
      </c>
      <c r="D3125" s="13" t="s">
        <v>3806</v>
      </c>
      <c r="E3125" s="11">
        <v>28.6</v>
      </c>
      <c r="F3125" s="15">
        <v>0</v>
      </c>
      <c r="G3125" s="15">
        <v>0</v>
      </c>
      <c r="H3125" s="15">
        <v>0</v>
      </c>
    </row>
    <row r="3126" spans="1:8" ht="15" customHeight="1" x14ac:dyDescent="0.25">
      <c r="A3126" s="96">
        <v>242</v>
      </c>
      <c r="B3126" s="12"/>
      <c r="C3126" s="14" t="s">
        <v>3899</v>
      </c>
      <c r="D3126" s="13" t="s">
        <v>821</v>
      </c>
      <c r="E3126" s="11">
        <v>27</v>
      </c>
      <c r="F3126" s="15">
        <v>270</v>
      </c>
      <c r="G3126" s="15">
        <v>0</v>
      </c>
      <c r="H3126" s="15">
        <v>270</v>
      </c>
    </row>
    <row r="3127" spans="1:8" ht="15" customHeight="1" x14ac:dyDescent="0.25">
      <c r="A3127" s="96">
        <v>243</v>
      </c>
      <c r="B3127" s="12"/>
      <c r="C3127" s="14" t="s">
        <v>4048</v>
      </c>
      <c r="D3127" s="13" t="s">
        <v>1061</v>
      </c>
      <c r="E3127" s="11">
        <v>175</v>
      </c>
      <c r="F3127" s="15">
        <v>0</v>
      </c>
      <c r="G3127" s="15">
        <v>0</v>
      </c>
      <c r="H3127" s="15">
        <v>0</v>
      </c>
    </row>
    <row r="3128" spans="1:8" ht="15" customHeight="1" x14ac:dyDescent="0.25">
      <c r="A3128" s="12">
        <v>244</v>
      </c>
      <c r="B3128" s="12"/>
      <c r="C3128" s="14" t="s">
        <v>4049</v>
      </c>
      <c r="D3128" s="13" t="s">
        <v>1061</v>
      </c>
      <c r="E3128" s="12">
        <v>260</v>
      </c>
      <c r="F3128" s="15">
        <v>0</v>
      </c>
      <c r="G3128" s="15">
        <v>0</v>
      </c>
      <c r="H3128" s="15">
        <v>0</v>
      </c>
    </row>
    <row r="3129" spans="1:8" ht="15" customHeight="1" x14ac:dyDescent="0.25">
      <c r="A3129" s="96">
        <v>245</v>
      </c>
      <c r="B3129" s="12"/>
      <c r="C3129" s="14" t="s">
        <v>4050</v>
      </c>
      <c r="D3129" s="13" t="s">
        <v>1061</v>
      </c>
      <c r="E3129" s="13">
        <v>106</v>
      </c>
      <c r="F3129" s="15">
        <v>0</v>
      </c>
      <c r="G3129" s="15">
        <v>0</v>
      </c>
      <c r="H3129" s="15">
        <v>0</v>
      </c>
    </row>
    <row r="3130" spans="1:8" ht="15" customHeight="1" x14ac:dyDescent="0.25">
      <c r="A3130" s="96">
        <v>246</v>
      </c>
      <c r="B3130" s="12"/>
      <c r="C3130" s="14" t="s">
        <v>4051</v>
      </c>
      <c r="D3130" s="13" t="s">
        <v>3900</v>
      </c>
      <c r="E3130" s="13">
        <v>700</v>
      </c>
      <c r="F3130" s="15">
        <v>0</v>
      </c>
      <c r="G3130" s="15">
        <v>0</v>
      </c>
      <c r="H3130" s="15">
        <v>0</v>
      </c>
    </row>
    <row r="3131" spans="1:8" ht="15" customHeight="1" x14ac:dyDescent="0.25">
      <c r="A3131" s="96">
        <v>247</v>
      </c>
      <c r="B3131" s="12"/>
      <c r="C3131" s="14" t="s">
        <v>4052</v>
      </c>
      <c r="D3131" s="13" t="s">
        <v>3811</v>
      </c>
      <c r="E3131" s="13">
        <v>25</v>
      </c>
      <c r="F3131" s="15">
        <v>0</v>
      </c>
      <c r="G3131" s="15">
        <v>0</v>
      </c>
      <c r="H3131" s="15">
        <v>0</v>
      </c>
    </row>
    <row r="3132" spans="1:8" ht="15" customHeight="1" x14ac:dyDescent="0.25">
      <c r="A3132" s="96">
        <v>248</v>
      </c>
      <c r="B3132" s="12"/>
      <c r="C3132" s="14" t="s">
        <v>4046</v>
      </c>
      <c r="D3132" s="13" t="s">
        <v>1061</v>
      </c>
      <c r="E3132" s="13">
        <v>183</v>
      </c>
      <c r="F3132" s="15">
        <v>20780</v>
      </c>
      <c r="G3132" s="15">
        <v>0</v>
      </c>
      <c r="H3132" s="15">
        <v>20780</v>
      </c>
    </row>
    <row r="3133" spans="1:8" ht="15" customHeight="1" x14ac:dyDescent="0.25">
      <c r="A3133" s="96">
        <v>249</v>
      </c>
      <c r="B3133" s="12"/>
      <c r="C3133" s="14" t="s">
        <v>4047</v>
      </c>
      <c r="D3133" s="13" t="s">
        <v>1061</v>
      </c>
      <c r="E3133" s="13">
        <v>40</v>
      </c>
      <c r="F3133" s="15">
        <v>1120</v>
      </c>
      <c r="G3133" s="15">
        <v>0</v>
      </c>
      <c r="H3133" s="15">
        <v>1120</v>
      </c>
    </row>
    <row r="3134" spans="1:8" ht="15" customHeight="1" x14ac:dyDescent="0.25">
      <c r="A3134" s="96">
        <v>250</v>
      </c>
      <c r="B3134" s="12"/>
      <c r="C3134" s="14" t="s">
        <v>3901</v>
      </c>
      <c r="D3134" s="13" t="s">
        <v>3806</v>
      </c>
      <c r="E3134" s="13">
        <v>64.5</v>
      </c>
      <c r="F3134" s="15">
        <v>3117.26</v>
      </c>
      <c r="G3134" s="15">
        <v>0</v>
      </c>
      <c r="H3134" s="15">
        <v>3117.26</v>
      </c>
    </row>
    <row r="3135" spans="1:8" ht="15" customHeight="1" x14ac:dyDescent="0.25">
      <c r="A3135" s="96">
        <v>251</v>
      </c>
      <c r="B3135" s="12"/>
      <c r="C3135" s="14" t="s">
        <v>4044</v>
      </c>
      <c r="D3135" s="13" t="s">
        <v>3811</v>
      </c>
      <c r="E3135" s="13">
        <v>12.5</v>
      </c>
      <c r="F3135" s="15">
        <v>223.5</v>
      </c>
      <c r="G3135" s="15">
        <v>0</v>
      </c>
      <c r="H3135" s="15">
        <v>223.5</v>
      </c>
    </row>
    <row r="3136" spans="1:8" ht="15" customHeight="1" x14ac:dyDescent="0.25">
      <c r="A3136" s="328" t="s">
        <v>3902</v>
      </c>
      <c r="B3136" s="329"/>
      <c r="C3136" s="330"/>
      <c r="D3136" s="13"/>
      <c r="E3136" s="263">
        <f>SUM(E2886:E3135)</f>
        <v>219582.35</v>
      </c>
      <c r="F3136" s="18">
        <f>SUM(F2886:F3135)</f>
        <v>357949.54399999988</v>
      </c>
      <c r="G3136" s="18">
        <f>SUM(G2886:G3135)</f>
        <v>0</v>
      </c>
      <c r="H3136" s="18">
        <f>SUM(H2886:H3135)</f>
        <v>357949.54399999988</v>
      </c>
    </row>
    <row r="3137" spans="1:8" hidden="1" x14ac:dyDescent="0.25">
      <c r="A3137" s="37"/>
      <c r="B3137" s="70"/>
      <c r="C3137" s="123"/>
      <c r="D3137" s="211"/>
      <c r="E3137" s="211"/>
      <c r="F3137" s="212"/>
      <c r="G3137" s="212"/>
      <c r="H3137" s="212"/>
    </row>
    <row r="3138" spans="1:8" hidden="1" x14ac:dyDescent="0.25">
      <c r="A3138" s="37"/>
      <c r="B3138" s="70"/>
      <c r="C3138" s="123"/>
      <c r="D3138" s="211"/>
      <c r="E3138" s="211"/>
      <c r="F3138" s="212"/>
      <c r="G3138" s="212"/>
      <c r="H3138" s="212"/>
    </row>
    <row r="3139" spans="1:8" x14ac:dyDescent="0.25">
      <c r="A3139" s="37"/>
    </row>
    <row r="3140" spans="1:8" x14ac:dyDescent="0.25">
      <c r="A3140" s="340" t="s">
        <v>4066</v>
      </c>
      <c r="B3140" s="340"/>
      <c r="C3140" s="340"/>
      <c r="D3140" s="340"/>
      <c r="E3140" s="340"/>
      <c r="F3140" s="213">
        <f>F2847+F2850+F2856+G3144+F2860+F3136</f>
        <v>1089471.8039999998</v>
      </c>
      <c r="G3140" s="213">
        <f>G2847+G2850+G2856+H3144+G2860+G3136</f>
        <v>0</v>
      </c>
      <c r="H3140" s="213">
        <f>H2847+H2850+H2856+I3144+H2860+H3136</f>
        <v>1089471.8039999998</v>
      </c>
    </row>
    <row r="3141" spans="1:8" ht="1.5" customHeight="1" x14ac:dyDescent="0.25"/>
    <row r="3142" spans="1:8" ht="0.75" hidden="1" customHeight="1" x14ac:dyDescent="0.25"/>
    <row r="3143" spans="1:8" hidden="1" x14ac:dyDescent="0.25"/>
    <row r="3144" spans="1:8" ht="23.25" customHeight="1" x14ac:dyDescent="0.25"/>
    <row r="3145" spans="1:8" x14ac:dyDescent="0.25">
      <c r="C3145" s="326"/>
      <c r="D3145" s="326"/>
    </row>
    <row r="3146" spans="1:8" hidden="1" x14ac:dyDescent="0.25"/>
    <row r="3147" spans="1:8" ht="20.45" customHeight="1" x14ac:dyDescent="0.25">
      <c r="C3147" s="326" t="s">
        <v>4070</v>
      </c>
      <c r="D3147" s="339"/>
      <c r="G3147" s="335" t="s">
        <v>4062</v>
      </c>
      <c r="H3147" s="335"/>
    </row>
    <row r="3148" spans="1:8" ht="0.75" customHeight="1" x14ac:dyDescent="0.25"/>
    <row r="3149" spans="1:8" ht="35.450000000000003" customHeight="1" x14ac:dyDescent="0.25">
      <c r="C3149" s="341" t="s">
        <v>4068</v>
      </c>
      <c r="D3149" s="341"/>
      <c r="G3149" s="335" t="s">
        <v>4061</v>
      </c>
      <c r="H3149" s="335"/>
    </row>
    <row r="3150" spans="1:8" hidden="1" x14ac:dyDescent="0.25"/>
    <row r="3151" spans="1:8" x14ac:dyDescent="0.25">
      <c r="C3151" s="19" t="s">
        <v>4069</v>
      </c>
      <c r="F3151" s="311"/>
      <c r="G3151" s="311"/>
      <c r="H3151" s="311"/>
    </row>
    <row r="3152" spans="1:8" ht="32.450000000000003" customHeight="1" x14ac:dyDescent="0.25">
      <c r="G3152" s="335" t="s">
        <v>4063</v>
      </c>
      <c r="H3152" s="335"/>
    </row>
    <row r="3153" spans="3:8" x14ac:dyDescent="0.25">
      <c r="C3153" s="319"/>
      <c r="G3153" s="335" t="s">
        <v>4064</v>
      </c>
      <c r="H3153" s="335"/>
    </row>
    <row r="3154" spans="3:8" ht="31.9" customHeight="1" x14ac:dyDescent="0.25">
      <c r="C3154" s="319"/>
      <c r="G3154" s="335"/>
      <c r="H3154" s="335"/>
    </row>
    <row r="3155" spans="3:8" x14ac:dyDescent="0.25">
      <c r="C3155" s="267"/>
    </row>
  </sheetData>
  <mergeCells count="43">
    <mergeCell ref="C3149:D3149"/>
    <mergeCell ref="A3:H4"/>
    <mergeCell ref="G3147:H3147"/>
    <mergeCell ref="G3149:H3149"/>
    <mergeCell ref="G3152:H3152"/>
    <mergeCell ref="C3153:C3154"/>
    <mergeCell ref="G3153:H3154"/>
    <mergeCell ref="A2012:D2012"/>
    <mergeCell ref="A366:H366"/>
    <mergeCell ref="A321:H321"/>
    <mergeCell ref="B248:H248"/>
    <mergeCell ref="A363:D363"/>
    <mergeCell ref="C3147:D3147"/>
    <mergeCell ref="A3140:E3140"/>
    <mergeCell ref="C2013:G2013"/>
    <mergeCell ref="A2856:C2856"/>
    <mergeCell ref="A2860:C2860"/>
    <mergeCell ref="A2875:C2875"/>
    <mergeCell ref="A2880:C2880"/>
    <mergeCell ref="A2850:C2850"/>
    <mergeCell ref="A364:D364"/>
    <mergeCell ref="A3136:C3136"/>
    <mergeCell ref="A2884:C2884"/>
    <mergeCell ref="A36:H36"/>
    <mergeCell ref="A245:C245"/>
    <mergeCell ref="A2011:D2011"/>
    <mergeCell ref="B2:G2"/>
    <mergeCell ref="B27:D27"/>
    <mergeCell ref="B12:D12"/>
    <mergeCell ref="A320:D320"/>
    <mergeCell ref="B365:H365"/>
    <mergeCell ref="B35:D35"/>
    <mergeCell ref="C3145:D3145"/>
    <mergeCell ref="F6:H6"/>
    <mergeCell ref="B6:B7"/>
    <mergeCell ref="E6:E7"/>
    <mergeCell ref="C6:C7"/>
    <mergeCell ref="D6:D7"/>
    <mergeCell ref="A15:H15"/>
    <mergeCell ref="A28:H28"/>
    <mergeCell ref="A9:H9"/>
    <mergeCell ref="A10:H10"/>
    <mergeCell ref="A6:A7"/>
  </mergeCells>
  <phoneticPr fontId="0" type="noConversion"/>
  <pageMargins left="1.0236220472440944" right="3.937007874015748E-2" top="0.74803149606299213" bottom="0.74803149606299213" header="0.31496062992125984" footer="0.31496062992125984"/>
  <pageSetup paperSize="9" scale="75" orientation="portrait" r:id="rId1"/>
  <headerFooter alignWithMargins="0"/>
  <rowBreaks count="3" manualBreakCount="3">
    <brk id="65" max="7" man="1"/>
    <brk id="124" max="7" man="1"/>
    <brk id="17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Лист3!OLE_LINK13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2022-11-08T07:30:35Z</cp:lastPrinted>
  <dcterms:created xsi:type="dcterms:W3CDTF">1996-10-08T23:32:33Z</dcterms:created>
  <dcterms:modified xsi:type="dcterms:W3CDTF">2022-11-08T07:31:32Z</dcterms:modified>
</cp:coreProperties>
</file>