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844" windowHeight="11820"/>
  </bookViews>
  <sheets>
    <sheet name="Лист1" sheetId="1" r:id="rId1"/>
  </sheets>
  <definedNames>
    <definedName name="_xlnm.Print_Titles" localSheetId="0">Лист1!$5:$5</definedName>
    <definedName name="_xlnm.Print_Area" localSheetId="0">Лист1!$A$1:$J$297</definedName>
  </definedNames>
  <calcPr calcId="144525" refMode="R1C1"/>
</workbook>
</file>

<file path=xl/calcChain.xml><?xml version="1.0" encoding="utf-8"?>
<calcChain xmlns="http://schemas.openxmlformats.org/spreadsheetml/2006/main">
  <c r="E274" i="1" l="1"/>
  <c r="E284" i="1"/>
  <c r="F239" i="1"/>
  <c r="G239" i="1"/>
  <c r="H239" i="1"/>
  <c r="I239" i="1"/>
  <c r="F240" i="1"/>
  <c r="G240" i="1"/>
  <c r="H240" i="1"/>
  <c r="I240" i="1"/>
  <c r="F241" i="1"/>
  <c r="G241" i="1"/>
  <c r="H241" i="1"/>
  <c r="I241" i="1"/>
  <c r="F242" i="1"/>
  <c r="G242" i="1"/>
  <c r="H242" i="1"/>
  <c r="I242" i="1"/>
  <c r="J242" i="1"/>
  <c r="F243" i="1"/>
  <c r="G243" i="1"/>
  <c r="H243" i="1"/>
  <c r="I243" i="1"/>
  <c r="J243" i="1"/>
  <c r="F244" i="1"/>
  <c r="G244" i="1"/>
  <c r="H244" i="1"/>
  <c r="I244" i="1"/>
  <c r="J244" i="1"/>
  <c r="F245" i="1"/>
  <c r="G245" i="1"/>
  <c r="H245" i="1"/>
  <c r="I245" i="1"/>
  <c r="J245" i="1"/>
  <c r="F246" i="1"/>
  <c r="G246" i="1"/>
  <c r="H246" i="1"/>
  <c r="I246" i="1"/>
  <c r="J246" i="1"/>
  <c r="G247" i="1"/>
  <c r="I247" i="1"/>
  <c r="I294" i="1" l="1"/>
  <c r="H294" i="1"/>
  <c r="G294" i="1"/>
  <c r="F294" i="1"/>
  <c r="I293" i="1"/>
  <c r="E292" i="1"/>
  <c r="D292" i="1"/>
  <c r="C292" i="1"/>
  <c r="I291" i="1"/>
  <c r="H291" i="1"/>
  <c r="G291" i="1"/>
  <c r="F291" i="1"/>
  <c r="I290" i="1"/>
  <c r="H290" i="1"/>
  <c r="G290" i="1"/>
  <c r="F290" i="1"/>
  <c r="I289" i="1"/>
  <c r="H288" i="1"/>
  <c r="I287" i="1"/>
  <c r="H286" i="1"/>
  <c r="I285" i="1"/>
  <c r="D274" i="1"/>
  <c r="C274" i="1"/>
  <c r="I271" i="1"/>
  <c r="I270" i="1"/>
  <c r="I269" i="1"/>
  <c r="I268" i="1"/>
  <c r="I266" i="1"/>
  <c r="F265" i="1"/>
  <c r="I264" i="1"/>
  <c r="E263" i="1"/>
  <c r="D263" i="1"/>
  <c r="C263" i="1"/>
  <c r="I262" i="1"/>
  <c r="H262" i="1"/>
  <c r="G262" i="1"/>
  <c r="F262" i="1"/>
  <c r="I261" i="1"/>
  <c r="H261" i="1"/>
  <c r="G261" i="1"/>
  <c r="F261" i="1"/>
  <c r="I260" i="1"/>
  <c r="H260" i="1"/>
  <c r="G260" i="1"/>
  <c r="F260" i="1"/>
  <c r="I259" i="1"/>
  <c r="H259" i="1"/>
  <c r="G259" i="1"/>
  <c r="F259" i="1"/>
  <c r="I258" i="1"/>
  <c r="H258" i="1"/>
  <c r="G258" i="1"/>
  <c r="F258" i="1"/>
  <c r="E257" i="1"/>
  <c r="D257" i="1"/>
  <c r="C257" i="1"/>
  <c r="I256" i="1"/>
  <c r="H256" i="1"/>
  <c r="G256" i="1"/>
  <c r="F256" i="1"/>
  <c r="I255" i="1"/>
  <c r="H255" i="1"/>
  <c r="G255" i="1"/>
  <c r="F255" i="1"/>
  <c r="I254" i="1"/>
  <c r="H254" i="1"/>
  <c r="G254" i="1"/>
  <c r="F254" i="1"/>
  <c r="I253" i="1"/>
  <c r="H253" i="1"/>
  <c r="G253" i="1"/>
  <c r="F253" i="1"/>
  <c r="I252" i="1"/>
  <c r="H252" i="1"/>
  <c r="G252" i="1"/>
  <c r="F252" i="1"/>
  <c r="I251" i="1"/>
  <c r="H251" i="1"/>
  <c r="G251" i="1"/>
  <c r="F251" i="1"/>
  <c r="I250" i="1"/>
  <c r="H250" i="1"/>
  <c r="G250" i="1"/>
  <c r="F250" i="1"/>
  <c r="F249" i="1"/>
  <c r="I249" i="1"/>
  <c r="H249" i="1"/>
  <c r="F248" i="1"/>
  <c r="I248" i="1"/>
  <c r="H248" i="1"/>
  <c r="F238" i="1"/>
  <c r="I238" i="1"/>
  <c r="H238" i="1"/>
  <c r="E237" i="1"/>
  <c r="F237" i="1" s="1"/>
  <c r="D237" i="1"/>
  <c r="C237" i="1"/>
  <c r="I236" i="1"/>
  <c r="H236" i="1"/>
  <c r="G236" i="1"/>
  <c r="F236" i="1"/>
  <c r="I235" i="1"/>
  <c r="H235" i="1"/>
  <c r="G235" i="1"/>
  <c r="F235" i="1"/>
  <c r="I234" i="1"/>
  <c r="H234" i="1"/>
  <c r="G234" i="1"/>
  <c r="F234" i="1"/>
  <c r="I233" i="1"/>
  <c r="H233" i="1"/>
  <c r="G233" i="1"/>
  <c r="F233" i="1"/>
  <c r="I232" i="1"/>
  <c r="H232" i="1"/>
  <c r="G232" i="1"/>
  <c r="F232" i="1"/>
  <c r="I231" i="1"/>
  <c r="H231" i="1"/>
  <c r="G231" i="1"/>
  <c r="F231" i="1"/>
  <c r="I230" i="1"/>
  <c r="H230" i="1"/>
  <c r="G230" i="1"/>
  <c r="F230" i="1"/>
  <c r="I229" i="1"/>
  <c r="H229" i="1"/>
  <c r="G229" i="1"/>
  <c r="F229" i="1"/>
  <c r="J228" i="1"/>
  <c r="E228" i="1"/>
  <c r="I228" i="1" s="1"/>
  <c r="D228" i="1"/>
  <c r="C228" i="1"/>
  <c r="I227" i="1"/>
  <c r="H227" i="1"/>
  <c r="G227" i="1"/>
  <c r="F227" i="1"/>
  <c r="I226" i="1"/>
  <c r="H226" i="1"/>
  <c r="G226" i="1"/>
  <c r="F226" i="1"/>
  <c r="I225" i="1"/>
  <c r="H225" i="1"/>
  <c r="G225" i="1"/>
  <c r="F225" i="1"/>
  <c r="J224" i="1"/>
  <c r="J223" i="1" s="1"/>
  <c r="F224" i="1"/>
  <c r="E224" i="1"/>
  <c r="D224" i="1"/>
  <c r="D223" i="1" s="1"/>
  <c r="C224" i="1"/>
  <c r="C223" i="1" s="1"/>
  <c r="I214" i="1"/>
  <c r="H214" i="1"/>
  <c r="G214" i="1"/>
  <c r="F214" i="1"/>
  <c r="I213" i="1"/>
  <c r="F209" i="1"/>
  <c r="I209" i="1"/>
  <c r="H209" i="1"/>
  <c r="I208" i="1"/>
  <c r="F207" i="1"/>
  <c r="I207" i="1"/>
  <c r="H207" i="1"/>
  <c r="I206" i="1"/>
  <c r="F205" i="1"/>
  <c r="I205" i="1"/>
  <c r="H205" i="1"/>
  <c r="I204" i="1"/>
  <c r="F203" i="1"/>
  <c r="I203" i="1"/>
  <c r="H203" i="1"/>
  <c r="I202" i="1"/>
  <c r="F201" i="1"/>
  <c r="I201" i="1"/>
  <c r="H201" i="1"/>
  <c r="I200" i="1"/>
  <c r="F199" i="1"/>
  <c r="I199" i="1"/>
  <c r="H199" i="1"/>
  <c r="I198" i="1"/>
  <c r="F197" i="1"/>
  <c r="I197" i="1"/>
  <c r="H197" i="1"/>
  <c r="G196" i="1"/>
  <c r="H195" i="1"/>
  <c r="F195" i="1"/>
  <c r="I195" i="1"/>
  <c r="J194" i="1"/>
  <c r="D194" i="1"/>
  <c r="C194" i="1"/>
  <c r="I193" i="1"/>
  <c r="F192" i="1"/>
  <c r="I192" i="1"/>
  <c r="H192" i="1"/>
  <c r="I191" i="1"/>
  <c r="F190" i="1"/>
  <c r="I190" i="1"/>
  <c r="H190" i="1"/>
  <c r="J189" i="1"/>
  <c r="E189" i="1"/>
  <c r="D189" i="1"/>
  <c r="H189" i="1" s="1"/>
  <c r="C189" i="1"/>
  <c r="I188" i="1"/>
  <c r="H188" i="1"/>
  <c r="G188" i="1"/>
  <c r="F188" i="1"/>
  <c r="I187" i="1"/>
  <c r="H187" i="1"/>
  <c r="G187" i="1"/>
  <c r="F187" i="1"/>
  <c r="I186" i="1"/>
  <c r="H186" i="1"/>
  <c r="G186" i="1"/>
  <c r="F186" i="1"/>
  <c r="I185" i="1"/>
  <c r="H185" i="1"/>
  <c r="G185" i="1"/>
  <c r="F185" i="1"/>
  <c r="I184" i="1"/>
  <c r="H184" i="1"/>
  <c r="G184" i="1"/>
  <c r="F184" i="1"/>
  <c r="I183" i="1"/>
  <c r="H183" i="1"/>
  <c r="G183" i="1"/>
  <c r="F183" i="1"/>
  <c r="I182" i="1"/>
  <c r="H182" i="1"/>
  <c r="G182" i="1"/>
  <c r="F182" i="1"/>
  <c r="I181" i="1"/>
  <c r="H181" i="1"/>
  <c r="G181" i="1"/>
  <c r="F181" i="1"/>
  <c r="I180" i="1"/>
  <c r="H180" i="1"/>
  <c r="G180" i="1"/>
  <c r="F180" i="1"/>
  <c r="I179" i="1"/>
  <c r="H179" i="1"/>
  <c r="G179" i="1"/>
  <c r="F179" i="1"/>
  <c r="I178" i="1"/>
  <c r="H178" i="1"/>
  <c r="G178" i="1"/>
  <c r="F178" i="1"/>
  <c r="I177" i="1"/>
  <c r="H177" i="1"/>
  <c r="G177" i="1"/>
  <c r="F177" i="1"/>
  <c r="I176" i="1"/>
  <c r="H176" i="1"/>
  <c r="G176" i="1"/>
  <c r="F176" i="1"/>
  <c r="I175" i="1"/>
  <c r="H175" i="1"/>
  <c r="G175" i="1"/>
  <c r="F175" i="1"/>
  <c r="I174" i="1"/>
  <c r="H174" i="1"/>
  <c r="G174" i="1"/>
  <c r="F174" i="1"/>
  <c r="I173" i="1"/>
  <c r="H173" i="1"/>
  <c r="G173" i="1"/>
  <c r="F173" i="1"/>
  <c r="J172" i="1"/>
  <c r="E172" i="1"/>
  <c r="D172" i="1"/>
  <c r="C172" i="1"/>
  <c r="I171" i="1"/>
  <c r="H171" i="1"/>
  <c r="G171" i="1"/>
  <c r="F171" i="1"/>
  <c r="I170" i="1"/>
  <c r="H170" i="1"/>
  <c r="G170" i="1"/>
  <c r="F170" i="1"/>
  <c r="I169" i="1"/>
  <c r="H169" i="1"/>
  <c r="G169" i="1"/>
  <c r="F169" i="1"/>
  <c r="I168" i="1"/>
  <c r="H168" i="1"/>
  <c r="G168" i="1"/>
  <c r="F168" i="1"/>
  <c r="I167" i="1"/>
  <c r="H167" i="1"/>
  <c r="G167" i="1"/>
  <c r="F167" i="1"/>
  <c r="I166" i="1"/>
  <c r="H166" i="1"/>
  <c r="G166" i="1"/>
  <c r="F166" i="1"/>
  <c r="I165" i="1"/>
  <c r="H165" i="1"/>
  <c r="G165" i="1"/>
  <c r="F165" i="1"/>
  <c r="I164" i="1"/>
  <c r="H164" i="1"/>
  <c r="G164" i="1"/>
  <c r="F164" i="1"/>
  <c r="I163" i="1"/>
  <c r="H163" i="1"/>
  <c r="G163" i="1"/>
  <c r="F163" i="1"/>
  <c r="I162" i="1"/>
  <c r="H162" i="1"/>
  <c r="G162" i="1"/>
  <c r="F162" i="1"/>
  <c r="I161" i="1"/>
  <c r="H161" i="1"/>
  <c r="G161" i="1"/>
  <c r="F161" i="1"/>
  <c r="I160" i="1"/>
  <c r="H160" i="1"/>
  <c r="G160" i="1"/>
  <c r="F160" i="1"/>
  <c r="I159" i="1"/>
  <c r="H159" i="1"/>
  <c r="G159" i="1"/>
  <c r="F159" i="1"/>
  <c r="I157" i="1"/>
  <c r="H157" i="1"/>
  <c r="G157" i="1"/>
  <c r="F157" i="1"/>
  <c r="I156" i="1"/>
  <c r="H156" i="1"/>
  <c r="G156" i="1"/>
  <c r="F156" i="1"/>
  <c r="I155" i="1"/>
  <c r="H155" i="1"/>
  <c r="G155" i="1"/>
  <c r="F155" i="1"/>
  <c r="I154" i="1"/>
  <c r="H154" i="1"/>
  <c r="G154" i="1"/>
  <c r="F154" i="1"/>
  <c r="I152" i="1"/>
  <c r="F152" i="1"/>
  <c r="I150" i="1"/>
  <c r="E147" i="1"/>
  <c r="E145" i="1" s="1"/>
  <c r="I145" i="1" s="1"/>
  <c r="D147" i="1"/>
  <c r="C147" i="1"/>
  <c r="C145" i="1" s="1"/>
  <c r="I146" i="1"/>
  <c r="H146" i="1"/>
  <c r="G146" i="1"/>
  <c r="F146" i="1"/>
  <c r="D145" i="1"/>
  <c r="I144" i="1"/>
  <c r="I143" i="1"/>
  <c r="I142" i="1"/>
  <c r="I141" i="1"/>
  <c r="I140" i="1"/>
  <c r="I139" i="1"/>
  <c r="I138" i="1"/>
  <c r="I137" i="1"/>
  <c r="I136" i="1"/>
  <c r="I135" i="1"/>
  <c r="I134" i="1"/>
  <c r="E133" i="1"/>
  <c r="D133" i="1"/>
  <c r="C133" i="1"/>
  <c r="I132" i="1"/>
  <c r="I131" i="1"/>
  <c r="I130" i="1"/>
  <c r="I129" i="1"/>
  <c r="I128" i="1"/>
  <c r="E127" i="1"/>
  <c r="D127" i="1"/>
  <c r="C127" i="1"/>
  <c r="I126" i="1"/>
  <c r="I125" i="1"/>
  <c r="E124" i="1"/>
  <c r="I124" i="1" s="1"/>
  <c r="D124" i="1"/>
  <c r="C124" i="1"/>
  <c r="E123" i="1"/>
  <c r="D123" i="1"/>
  <c r="C123" i="1"/>
  <c r="I122" i="1"/>
  <c r="H122" i="1"/>
  <c r="G122" i="1"/>
  <c r="F122" i="1"/>
  <c r="I121" i="1"/>
  <c r="H121" i="1"/>
  <c r="G121" i="1"/>
  <c r="F121" i="1"/>
  <c r="I120" i="1"/>
  <c r="H120" i="1"/>
  <c r="G120" i="1"/>
  <c r="F120" i="1"/>
  <c r="I119" i="1"/>
  <c r="H119" i="1"/>
  <c r="G119" i="1"/>
  <c r="F119" i="1"/>
  <c r="I118" i="1"/>
  <c r="H118" i="1"/>
  <c r="G118" i="1"/>
  <c r="F118" i="1"/>
  <c r="E117" i="1"/>
  <c r="D117" i="1"/>
  <c r="H117" i="1" s="1"/>
  <c r="C117" i="1"/>
  <c r="I116" i="1"/>
  <c r="H116" i="1"/>
  <c r="G116" i="1"/>
  <c r="F116" i="1"/>
  <c r="I115" i="1"/>
  <c r="I114" i="1"/>
  <c r="I113" i="1"/>
  <c r="I112" i="1"/>
  <c r="H112" i="1"/>
  <c r="G112" i="1"/>
  <c r="F112" i="1"/>
  <c r="I111" i="1"/>
  <c r="H111" i="1"/>
  <c r="G111" i="1"/>
  <c r="F111" i="1"/>
  <c r="I106" i="1"/>
  <c r="H106" i="1"/>
  <c r="G106" i="1"/>
  <c r="F106" i="1"/>
  <c r="I105" i="1"/>
  <c r="H105" i="1"/>
  <c r="G105" i="1"/>
  <c r="F105" i="1"/>
  <c r="E104" i="1"/>
  <c r="D104" i="1"/>
  <c r="C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H97" i="1"/>
  <c r="G97" i="1"/>
  <c r="F97" i="1"/>
  <c r="I96" i="1"/>
  <c r="H96" i="1"/>
  <c r="G96" i="1"/>
  <c r="F96" i="1"/>
  <c r="I95" i="1"/>
  <c r="H95" i="1"/>
  <c r="G95" i="1"/>
  <c r="F95" i="1"/>
  <c r="I94" i="1"/>
  <c r="H94" i="1"/>
  <c r="G94" i="1"/>
  <c r="F94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H84" i="1"/>
  <c r="G84" i="1"/>
  <c r="F84" i="1"/>
  <c r="I83" i="1"/>
  <c r="H83" i="1"/>
  <c r="G83" i="1"/>
  <c r="F83" i="1"/>
  <c r="E82" i="1"/>
  <c r="D82" i="1"/>
  <c r="C82" i="1"/>
  <c r="I81" i="1"/>
  <c r="H81" i="1"/>
  <c r="G81" i="1"/>
  <c r="F81" i="1"/>
  <c r="I80" i="1"/>
  <c r="H80" i="1"/>
  <c r="G80" i="1"/>
  <c r="F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E65" i="1"/>
  <c r="D65" i="1"/>
  <c r="C65" i="1"/>
  <c r="I63" i="1"/>
  <c r="H63" i="1"/>
  <c r="G63" i="1"/>
  <c r="F63" i="1"/>
  <c r="I62" i="1"/>
  <c r="H62" i="1"/>
  <c r="G62" i="1"/>
  <c r="F62" i="1"/>
  <c r="I61" i="1"/>
  <c r="H61" i="1"/>
  <c r="G61" i="1"/>
  <c r="F61" i="1"/>
  <c r="I60" i="1"/>
  <c r="H60" i="1"/>
  <c r="G60" i="1"/>
  <c r="F60" i="1"/>
  <c r="I59" i="1"/>
  <c r="H59" i="1"/>
  <c r="G59" i="1"/>
  <c r="F59" i="1"/>
  <c r="F58" i="1"/>
  <c r="I58" i="1"/>
  <c r="H58" i="1"/>
  <c r="F57" i="1"/>
  <c r="I57" i="1"/>
  <c r="H57" i="1"/>
  <c r="E56" i="1"/>
  <c r="I56" i="1" s="1"/>
  <c r="D56" i="1"/>
  <c r="C56" i="1"/>
  <c r="F55" i="1"/>
  <c r="I55" i="1"/>
  <c r="H55" i="1"/>
  <c r="F54" i="1"/>
  <c r="I54" i="1"/>
  <c r="H54" i="1"/>
  <c r="F53" i="1"/>
  <c r="I53" i="1"/>
  <c r="H53" i="1"/>
  <c r="F52" i="1"/>
  <c r="I52" i="1"/>
  <c r="H52" i="1"/>
  <c r="F51" i="1"/>
  <c r="I51" i="1"/>
  <c r="H51" i="1"/>
  <c r="F50" i="1"/>
  <c r="I50" i="1"/>
  <c r="H50" i="1"/>
  <c r="F49" i="1"/>
  <c r="I49" i="1"/>
  <c r="H49" i="1"/>
  <c r="F48" i="1"/>
  <c r="I48" i="1"/>
  <c r="H48" i="1"/>
  <c r="F47" i="1"/>
  <c r="I47" i="1"/>
  <c r="H47" i="1"/>
  <c r="F46" i="1"/>
  <c r="I46" i="1"/>
  <c r="H46" i="1"/>
  <c r="I45" i="1"/>
  <c r="I44" i="1"/>
  <c r="H44" i="1"/>
  <c r="G44" i="1"/>
  <c r="F44" i="1"/>
  <c r="I43" i="1"/>
  <c r="H43" i="1"/>
  <c r="G43" i="1"/>
  <c r="F43" i="1"/>
  <c r="I42" i="1"/>
  <c r="H42" i="1"/>
  <c r="G42" i="1"/>
  <c r="F42" i="1"/>
  <c r="E41" i="1"/>
  <c r="C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I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E27" i="1"/>
  <c r="D27" i="1"/>
  <c r="C27" i="1"/>
  <c r="I26" i="1"/>
  <c r="H26" i="1"/>
  <c r="G26" i="1"/>
  <c r="F26" i="1"/>
  <c r="I25" i="1"/>
  <c r="I24" i="1"/>
  <c r="E23" i="1"/>
  <c r="D23" i="1"/>
  <c r="C23" i="1"/>
  <c r="I21" i="1"/>
  <c r="H21" i="1"/>
  <c r="G21" i="1"/>
  <c r="F21" i="1"/>
  <c r="I20" i="1"/>
  <c r="H20" i="1"/>
  <c r="G20" i="1"/>
  <c r="F20" i="1"/>
  <c r="F19" i="1"/>
  <c r="I19" i="1"/>
  <c r="H19" i="1"/>
  <c r="E18" i="1"/>
  <c r="D18" i="1"/>
  <c r="C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F13" i="1"/>
  <c r="I13" i="1"/>
  <c r="H13" i="1"/>
  <c r="F12" i="1"/>
  <c r="I12" i="1"/>
  <c r="H12" i="1"/>
  <c r="F11" i="1"/>
  <c r="I11" i="1"/>
  <c r="H11" i="1"/>
  <c r="F10" i="1"/>
  <c r="I10" i="1"/>
  <c r="H10" i="1"/>
  <c r="F9" i="1"/>
  <c r="I9" i="1"/>
  <c r="H9" i="1"/>
  <c r="E8" i="1"/>
  <c r="C8" i="1"/>
  <c r="H18" i="1" l="1"/>
  <c r="I189" i="1"/>
  <c r="I237" i="1"/>
  <c r="C64" i="1"/>
  <c r="I65" i="1"/>
  <c r="C22" i="1"/>
  <c r="J158" i="1"/>
  <c r="D64" i="1"/>
  <c r="H64" i="1" s="1"/>
  <c r="F56" i="1"/>
  <c r="F117" i="1"/>
  <c r="I224" i="1"/>
  <c r="I23" i="1"/>
  <c r="I18" i="1"/>
  <c r="I27" i="1"/>
  <c r="C7" i="1"/>
  <c r="C151" i="1" s="1"/>
  <c r="C153" i="1" s="1"/>
  <c r="F189" i="1"/>
  <c r="E22" i="1"/>
  <c r="H237" i="1"/>
  <c r="I123" i="1"/>
  <c r="E64" i="1"/>
  <c r="F64" i="1" s="1"/>
  <c r="I257" i="1"/>
  <c r="H56" i="1"/>
  <c r="H224" i="1"/>
  <c r="H292" i="1"/>
  <c r="F27" i="1"/>
  <c r="I82" i="1"/>
  <c r="I133" i="1"/>
  <c r="F18" i="1"/>
  <c r="H27" i="1"/>
  <c r="H228" i="1"/>
  <c r="F228" i="1"/>
  <c r="E223" i="1"/>
  <c r="H223" i="1" s="1"/>
  <c r="I127" i="1"/>
  <c r="H172" i="1"/>
  <c r="D8" i="1"/>
  <c r="I8" i="1" s="1"/>
  <c r="F8" i="1"/>
  <c r="G9" i="1"/>
  <c r="G10" i="1"/>
  <c r="G11" i="1"/>
  <c r="G12" i="1"/>
  <c r="G13" i="1"/>
  <c r="G18" i="1"/>
  <c r="G19" i="1"/>
  <c r="D22" i="1"/>
  <c r="I22" i="1" s="1"/>
  <c r="F22" i="1"/>
  <c r="F23" i="1"/>
  <c r="H23" i="1"/>
  <c r="G24" i="1"/>
  <c r="F25" i="1"/>
  <c r="H25" i="1"/>
  <c r="G27" i="1"/>
  <c r="F33" i="1"/>
  <c r="H33" i="1"/>
  <c r="F34" i="1"/>
  <c r="H34" i="1"/>
  <c r="D41" i="1"/>
  <c r="I41" i="1" s="1"/>
  <c r="F41" i="1"/>
  <c r="F45" i="1"/>
  <c r="H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F65" i="1"/>
  <c r="H65" i="1"/>
  <c r="F66" i="1"/>
  <c r="H66" i="1"/>
  <c r="F67" i="1"/>
  <c r="H67" i="1"/>
  <c r="F68" i="1"/>
  <c r="H68" i="1"/>
  <c r="F69" i="1"/>
  <c r="H69" i="1"/>
  <c r="F70" i="1"/>
  <c r="H70" i="1"/>
  <c r="F71" i="1"/>
  <c r="H71" i="1"/>
  <c r="G8" i="1"/>
  <c r="G22" i="1"/>
  <c r="G23" i="1"/>
  <c r="G25" i="1"/>
  <c r="G33" i="1"/>
  <c r="G34" i="1"/>
  <c r="G41" i="1"/>
  <c r="G45" i="1"/>
  <c r="G64" i="1"/>
  <c r="G65" i="1"/>
  <c r="G66" i="1"/>
  <c r="G67" i="1"/>
  <c r="G68" i="1"/>
  <c r="G69" i="1"/>
  <c r="G70" i="1"/>
  <c r="G71" i="1"/>
  <c r="F72" i="1"/>
  <c r="H72" i="1"/>
  <c r="F73" i="1"/>
  <c r="H73" i="1"/>
  <c r="F74" i="1"/>
  <c r="H74" i="1"/>
  <c r="F75" i="1"/>
  <c r="H75" i="1"/>
  <c r="F76" i="1"/>
  <c r="H76" i="1"/>
  <c r="F77" i="1"/>
  <c r="H77" i="1"/>
  <c r="F78" i="1"/>
  <c r="H78" i="1"/>
  <c r="F79" i="1"/>
  <c r="H79" i="1"/>
  <c r="F82" i="1"/>
  <c r="H82" i="1"/>
  <c r="G104" i="1"/>
  <c r="I104" i="1"/>
  <c r="G107" i="1"/>
  <c r="I107" i="1"/>
  <c r="G108" i="1"/>
  <c r="I108" i="1"/>
  <c r="G109" i="1"/>
  <c r="I109" i="1"/>
  <c r="G110" i="1"/>
  <c r="I110" i="1"/>
  <c r="F113" i="1"/>
  <c r="H113" i="1"/>
  <c r="F114" i="1"/>
  <c r="H114" i="1"/>
  <c r="F115" i="1"/>
  <c r="H115" i="1"/>
  <c r="G117" i="1"/>
  <c r="I117" i="1"/>
  <c r="F123" i="1"/>
  <c r="H123" i="1"/>
  <c r="F124" i="1"/>
  <c r="H124" i="1"/>
  <c r="F125" i="1"/>
  <c r="H125" i="1"/>
  <c r="F126" i="1"/>
  <c r="H126" i="1"/>
  <c r="F127" i="1"/>
  <c r="H127" i="1"/>
  <c r="G128" i="1"/>
  <c r="F129" i="1"/>
  <c r="H129" i="1"/>
  <c r="F130" i="1"/>
  <c r="H130" i="1"/>
  <c r="F131" i="1"/>
  <c r="H131" i="1"/>
  <c r="F132" i="1"/>
  <c r="H132" i="1"/>
  <c r="F133" i="1"/>
  <c r="H133" i="1"/>
  <c r="F134" i="1"/>
  <c r="H134" i="1"/>
  <c r="F135" i="1"/>
  <c r="H135" i="1"/>
  <c r="F136" i="1"/>
  <c r="H136" i="1"/>
  <c r="F137" i="1"/>
  <c r="H137" i="1"/>
  <c r="F138" i="1"/>
  <c r="H138" i="1"/>
  <c r="F139" i="1"/>
  <c r="H139" i="1"/>
  <c r="F140" i="1"/>
  <c r="H140" i="1"/>
  <c r="F141" i="1"/>
  <c r="H141" i="1"/>
  <c r="F142" i="1"/>
  <c r="H142" i="1"/>
  <c r="F143" i="1"/>
  <c r="H143" i="1"/>
  <c r="F144" i="1"/>
  <c r="H144" i="1"/>
  <c r="F145" i="1"/>
  <c r="H145" i="1"/>
  <c r="G147" i="1"/>
  <c r="I147" i="1"/>
  <c r="G148" i="1"/>
  <c r="I148" i="1"/>
  <c r="G149" i="1"/>
  <c r="I149" i="1"/>
  <c r="G150" i="1"/>
  <c r="H152" i="1"/>
  <c r="G158" i="1"/>
  <c r="I158" i="1"/>
  <c r="G172" i="1"/>
  <c r="I172" i="1"/>
  <c r="G189" i="1"/>
  <c r="G190" i="1"/>
  <c r="F191" i="1"/>
  <c r="H191" i="1"/>
  <c r="G192" i="1"/>
  <c r="F193" i="1"/>
  <c r="H193" i="1"/>
  <c r="H196" i="1"/>
  <c r="F196" i="1"/>
  <c r="E194" i="1"/>
  <c r="I196" i="1"/>
  <c r="G72" i="1"/>
  <c r="G73" i="1"/>
  <c r="G74" i="1"/>
  <c r="G75" i="1"/>
  <c r="G76" i="1"/>
  <c r="G77" i="1"/>
  <c r="G78" i="1"/>
  <c r="G79" i="1"/>
  <c r="G82" i="1"/>
  <c r="F104" i="1"/>
  <c r="H104" i="1"/>
  <c r="F107" i="1"/>
  <c r="H107" i="1"/>
  <c r="F108" i="1"/>
  <c r="H108" i="1"/>
  <c r="F109" i="1"/>
  <c r="H109" i="1"/>
  <c r="F110" i="1"/>
  <c r="H110" i="1"/>
  <c r="G113" i="1"/>
  <c r="G114" i="1"/>
  <c r="G115" i="1"/>
  <c r="G123" i="1"/>
  <c r="G124" i="1"/>
  <c r="G125" i="1"/>
  <c r="G126" i="1"/>
  <c r="G127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F147" i="1"/>
  <c r="H147" i="1"/>
  <c r="F148" i="1"/>
  <c r="H148" i="1"/>
  <c r="F149" i="1"/>
  <c r="H149" i="1"/>
  <c r="F150" i="1"/>
  <c r="G152" i="1"/>
  <c r="F158" i="1"/>
  <c r="H158" i="1"/>
  <c r="F172" i="1"/>
  <c r="G191" i="1"/>
  <c r="G193" i="1"/>
  <c r="G195" i="1"/>
  <c r="G197" i="1"/>
  <c r="F198" i="1"/>
  <c r="H198" i="1"/>
  <c r="G199" i="1"/>
  <c r="F200" i="1"/>
  <c r="H200" i="1"/>
  <c r="G201" i="1"/>
  <c r="F202" i="1"/>
  <c r="H202" i="1"/>
  <c r="G203" i="1"/>
  <c r="F204" i="1"/>
  <c r="H204" i="1"/>
  <c r="G205" i="1"/>
  <c r="F206" i="1"/>
  <c r="H206" i="1"/>
  <c r="G207" i="1"/>
  <c r="F208" i="1"/>
  <c r="H208" i="1"/>
  <c r="G209" i="1"/>
  <c r="F213" i="1"/>
  <c r="H213" i="1"/>
  <c r="G224" i="1"/>
  <c r="G228" i="1"/>
  <c r="G237" i="1"/>
  <c r="G238" i="1"/>
  <c r="G248" i="1"/>
  <c r="G249" i="1"/>
  <c r="F257" i="1"/>
  <c r="H257" i="1"/>
  <c r="C273" i="1"/>
  <c r="C284" i="1" s="1"/>
  <c r="E273" i="1"/>
  <c r="G198" i="1"/>
  <c r="G200" i="1"/>
  <c r="G202" i="1"/>
  <c r="G204" i="1"/>
  <c r="G206" i="1"/>
  <c r="G208" i="1"/>
  <c r="G213" i="1"/>
  <c r="G257" i="1"/>
  <c r="D273" i="1"/>
  <c r="D284" i="1" s="1"/>
  <c r="D295" i="1" s="1"/>
  <c r="F263" i="1"/>
  <c r="I263" i="1"/>
  <c r="G264" i="1"/>
  <c r="I265" i="1"/>
  <c r="G266" i="1"/>
  <c r="F267" i="1"/>
  <c r="I267" i="1"/>
  <c r="G268" i="1"/>
  <c r="G269" i="1"/>
  <c r="F270" i="1"/>
  <c r="H270" i="1"/>
  <c r="F271" i="1"/>
  <c r="H271" i="1"/>
  <c r="F272" i="1"/>
  <c r="H272" i="1"/>
  <c r="G274" i="1"/>
  <c r="I274" i="1"/>
  <c r="G275" i="1"/>
  <c r="I275" i="1"/>
  <c r="G276" i="1"/>
  <c r="I276" i="1"/>
  <c r="G277" i="1"/>
  <c r="I277" i="1"/>
  <c r="G278" i="1"/>
  <c r="I278" i="1"/>
  <c r="G279" i="1"/>
  <c r="I279" i="1"/>
  <c r="G280" i="1"/>
  <c r="I280" i="1"/>
  <c r="G281" i="1"/>
  <c r="I281" i="1"/>
  <c r="G282" i="1"/>
  <c r="I282" i="1"/>
  <c r="I283" i="1"/>
  <c r="F285" i="1"/>
  <c r="H285" i="1"/>
  <c r="G286" i="1"/>
  <c r="I286" i="1"/>
  <c r="F287" i="1"/>
  <c r="H287" i="1"/>
  <c r="G288" i="1"/>
  <c r="I288" i="1"/>
  <c r="F289" i="1"/>
  <c r="H289" i="1"/>
  <c r="G292" i="1"/>
  <c r="I292" i="1"/>
  <c r="F293" i="1"/>
  <c r="H293" i="1"/>
  <c r="G263" i="1"/>
  <c r="F264" i="1"/>
  <c r="G265" i="1"/>
  <c r="F266" i="1"/>
  <c r="G267" i="1"/>
  <c r="F268" i="1"/>
  <c r="G270" i="1"/>
  <c r="G271" i="1"/>
  <c r="G272" i="1"/>
  <c r="I272" i="1"/>
  <c r="F274" i="1"/>
  <c r="H274" i="1"/>
  <c r="F275" i="1"/>
  <c r="H275" i="1"/>
  <c r="F276" i="1"/>
  <c r="H276" i="1"/>
  <c r="F277" i="1"/>
  <c r="H277" i="1"/>
  <c r="F278" i="1"/>
  <c r="H278" i="1"/>
  <c r="F279" i="1"/>
  <c r="H279" i="1"/>
  <c r="F280" i="1"/>
  <c r="H280" i="1"/>
  <c r="F281" i="1"/>
  <c r="H281" i="1"/>
  <c r="F282" i="1"/>
  <c r="H282" i="1"/>
  <c r="G283" i="1"/>
  <c r="G285" i="1"/>
  <c r="F286" i="1"/>
  <c r="G287" i="1"/>
  <c r="F288" i="1"/>
  <c r="G289" i="1"/>
  <c r="F292" i="1"/>
  <c r="G293" i="1"/>
  <c r="C297" i="1" l="1"/>
  <c r="C221" i="1"/>
  <c r="G223" i="1"/>
  <c r="I64" i="1"/>
  <c r="H22" i="1"/>
  <c r="C295" i="1"/>
  <c r="C296" i="1" s="1"/>
  <c r="H8" i="1"/>
  <c r="I223" i="1"/>
  <c r="F223" i="1"/>
  <c r="H41" i="1"/>
  <c r="E7" i="1"/>
  <c r="G273" i="1"/>
  <c r="I273" i="1"/>
  <c r="F273" i="1"/>
  <c r="I194" i="1"/>
  <c r="G194" i="1"/>
  <c r="H194" i="1"/>
  <c r="F194" i="1"/>
  <c r="D7" i="1"/>
  <c r="J240" i="1" l="1"/>
  <c r="J247" i="1"/>
  <c r="J239" i="1"/>
  <c r="J241" i="1"/>
  <c r="E151" i="1"/>
  <c r="J7" i="1"/>
  <c r="G7" i="1"/>
  <c r="F7" i="1"/>
  <c r="D151" i="1"/>
  <c r="H7" i="1"/>
  <c r="I7" i="1"/>
  <c r="E297" i="1"/>
  <c r="I284" i="1"/>
  <c r="F284" i="1"/>
  <c r="J261" i="1"/>
  <c r="J259" i="1"/>
  <c r="J284" i="1"/>
  <c r="G284" i="1"/>
  <c r="J262" i="1"/>
  <c r="J260" i="1"/>
  <c r="J258" i="1"/>
  <c r="J255" i="1"/>
  <c r="J253" i="1"/>
  <c r="J251" i="1"/>
  <c r="J249" i="1"/>
  <c r="J248" i="1"/>
  <c r="J238" i="1"/>
  <c r="J237" i="1" s="1"/>
  <c r="J256" i="1"/>
  <c r="J254" i="1"/>
  <c r="J252" i="1"/>
  <c r="J250" i="1"/>
  <c r="J257" i="1"/>
  <c r="J277" i="1"/>
  <c r="J281" i="1"/>
  <c r="J265" i="1"/>
  <c r="J276" i="1"/>
  <c r="J280" i="1"/>
  <c r="J264" i="1"/>
  <c r="J270" i="1"/>
  <c r="J272" i="1"/>
  <c r="J275" i="1"/>
  <c r="J279" i="1"/>
  <c r="J283" i="1"/>
  <c r="J263" i="1"/>
  <c r="J267" i="1"/>
  <c r="J274" i="1"/>
  <c r="J278" i="1"/>
  <c r="J282" i="1"/>
  <c r="J266" i="1"/>
  <c r="J268" i="1"/>
  <c r="J269" i="1"/>
  <c r="J271" i="1"/>
  <c r="E295" i="1"/>
  <c r="J273" i="1"/>
  <c r="J63" i="1" l="1"/>
  <c r="J14" i="1"/>
  <c r="J22" i="1"/>
  <c r="J25" i="1"/>
  <c r="J64" i="1"/>
  <c r="J110" i="1"/>
  <c r="J111" i="1"/>
  <c r="J91" i="1"/>
  <c r="F151" i="1"/>
  <c r="J98" i="1"/>
  <c r="J81" i="1"/>
  <c r="J15" i="1"/>
  <c r="J26" i="1"/>
  <c r="J39" i="1"/>
  <c r="J50" i="1"/>
  <c r="J58" i="1"/>
  <c r="J77" i="1"/>
  <c r="J131" i="1"/>
  <c r="J139" i="1"/>
  <c r="J35" i="1"/>
  <c r="J93" i="1"/>
  <c r="J16" i="1"/>
  <c r="J41" i="1"/>
  <c r="J67" i="1"/>
  <c r="J117" i="1"/>
  <c r="J106" i="1"/>
  <c r="J89" i="1"/>
  <c r="J122" i="1"/>
  <c r="J96" i="1"/>
  <c r="J17" i="1"/>
  <c r="J27" i="1"/>
  <c r="J51" i="1"/>
  <c r="J60" i="1"/>
  <c r="J72" i="1"/>
  <c r="J82" i="1"/>
  <c r="J114" i="1"/>
  <c r="J123" i="1"/>
  <c r="J134" i="1"/>
  <c r="J142" i="1"/>
  <c r="J95" i="1"/>
  <c r="J48" i="1"/>
  <c r="J79" i="1"/>
  <c r="J116" i="1"/>
  <c r="J13" i="1"/>
  <c r="J136" i="1"/>
  <c r="J144" i="1"/>
  <c r="J8" i="1"/>
  <c r="J28" i="1"/>
  <c r="J34" i="1"/>
  <c r="J42" i="1"/>
  <c r="J70" i="1"/>
  <c r="J148" i="1"/>
  <c r="J103" i="1"/>
  <c r="J87" i="1"/>
  <c r="J120" i="1"/>
  <c r="J94" i="1"/>
  <c r="J18" i="1"/>
  <c r="J29" i="1"/>
  <c r="J43" i="1"/>
  <c r="J52" i="1"/>
  <c r="J62" i="1"/>
  <c r="J75" i="1"/>
  <c r="J126" i="1"/>
  <c r="J129" i="1"/>
  <c r="J137" i="1"/>
  <c r="J145" i="1"/>
  <c r="J150" i="1"/>
  <c r="E153" i="1"/>
  <c r="J49" i="1"/>
  <c r="J128" i="1"/>
  <c r="J23" i="1"/>
  <c r="J30" i="1"/>
  <c r="J36" i="1"/>
  <c r="J44" i="1"/>
  <c r="J65" i="1"/>
  <c r="G151" i="1"/>
  <c r="J101" i="1"/>
  <c r="J85" i="1"/>
  <c r="J118" i="1"/>
  <c r="J92" i="1"/>
  <c r="J9" i="1"/>
  <c r="J19" i="1"/>
  <c r="J31" i="1"/>
  <c r="J53" i="1"/>
  <c r="J107" i="1"/>
  <c r="J78" i="1"/>
  <c r="J132" i="1"/>
  <c r="J140" i="1"/>
  <c r="J45" i="1"/>
  <c r="J66" i="1"/>
  <c r="J104" i="1"/>
  <c r="J102" i="1"/>
  <c r="J108" i="1"/>
  <c r="J84" i="1"/>
  <c r="J57" i="1"/>
  <c r="J21" i="1"/>
  <c r="J32" i="1"/>
  <c r="J38" i="1"/>
  <c r="J59" i="1"/>
  <c r="J68" i="1"/>
  <c r="J146" i="1"/>
  <c r="J99" i="1"/>
  <c r="J83" i="1"/>
  <c r="J112" i="1"/>
  <c r="J90" i="1"/>
  <c r="J10" i="1"/>
  <c r="J20" i="1"/>
  <c r="J46" i="1"/>
  <c r="J54" i="1"/>
  <c r="J109" i="1"/>
  <c r="J73" i="1"/>
  <c r="J115" i="1"/>
  <c r="J124" i="1"/>
  <c r="J135" i="1"/>
  <c r="J143" i="1"/>
  <c r="J119" i="1"/>
  <c r="J12" i="1"/>
  <c r="J149" i="1"/>
  <c r="J113" i="1"/>
  <c r="J133" i="1"/>
  <c r="J141" i="1"/>
  <c r="J33" i="1"/>
  <c r="J100" i="1"/>
  <c r="J37" i="1"/>
  <c r="J125" i="1"/>
  <c r="J24" i="1"/>
  <c r="J40" i="1"/>
  <c r="J61" i="1"/>
  <c r="J71" i="1"/>
  <c r="J121" i="1"/>
  <c r="J97" i="1"/>
  <c r="J80" i="1"/>
  <c r="J105" i="1"/>
  <c r="J88" i="1"/>
  <c r="J11" i="1"/>
  <c r="J47" i="1"/>
  <c r="J55" i="1"/>
  <c r="J147" i="1"/>
  <c r="J76" i="1"/>
  <c r="J127" i="1"/>
  <c r="J130" i="1"/>
  <c r="J138" i="1"/>
  <c r="E221" i="1"/>
  <c r="J86" i="1"/>
  <c r="J56" i="1"/>
  <c r="J69" i="1"/>
  <c r="J151" i="1"/>
  <c r="J74" i="1"/>
  <c r="G297" i="1"/>
  <c r="F297" i="1"/>
  <c r="I295" i="1"/>
  <c r="F295" i="1"/>
  <c r="G295" i="1"/>
  <c r="D153" i="1"/>
  <c r="D221" i="1"/>
  <c r="I151" i="1"/>
  <c r="H151" i="1"/>
  <c r="D297" i="1"/>
  <c r="I297" i="1" s="1"/>
  <c r="F221" i="1" l="1"/>
  <c r="G221" i="1"/>
  <c r="G153" i="1"/>
  <c r="F153" i="1"/>
  <c r="J153" i="1"/>
  <c r="J221" i="1"/>
  <c r="E296" i="1"/>
  <c r="F296" i="1" s="1"/>
  <c r="D296" i="1"/>
  <c r="I296" i="1" s="1"/>
  <c r="H221" i="1"/>
  <c r="I221" i="1"/>
  <c r="H153" i="1"/>
  <c r="I153" i="1"/>
  <c r="H297" i="1"/>
  <c r="G296" i="1" l="1"/>
  <c r="H296" i="1"/>
</calcChain>
</file>

<file path=xl/sharedStrings.xml><?xml version="1.0" encoding="utf-8"?>
<sst xmlns="http://schemas.openxmlformats.org/spreadsheetml/2006/main" count="259" uniqueCount="249">
  <si>
    <t>грн</t>
  </si>
  <si>
    <t xml:space="preserve">            ВИД ПЛАТЕЖУ</t>
  </si>
  <si>
    <t>КОД</t>
  </si>
  <si>
    <t>Затверджений план на рік з урахуванням змін</t>
  </si>
  <si>
    <t>Затверджений план на звітний період з урахуванням змін</t>
  </si>
  <si>
    <t>Виконання за звітний період</t>
  </si>
  <si>
    <t>% виконання до річного плану</t>
  </si>
  <si>
    <t>відхилення до річного плану</t>
  </si>
  <si>
    <t>% виконання до звітного періоду</t>
  </si>
  <si>
    <t>відхилення до звітного періоду</t>
  </si>
  <si>
    <t>Питома вага</t>
  </si>
  <si>
    <t>ЗАГАЛЬНИЙ ФОНД</t>
  </si>
  <si>
    <t xml:space="preserve">ПОДАТКОВІ НАДХОДЖЕННЯ </t>
  </si>
  <si>
    <t>Податки на доходи, податки на прибуток, податки на збільшення ринковою вартості</t>
  </si>
  <si>
    <t>Податок та збір  на доходи фізичних осіб  64%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</si>
  <si>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</si>
  <si>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</si>
  <si>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</si>
  <si>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</si>
  <si>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Фіксований податок на доходи фізичних осіб від зайняття підприємницькою діяльністю, нарахований до 1 січня 2012 року</t>
  </si>
  <si>
    <t>Надходження сум реструктурованої заборгованості зі сплати податку на доходи фізичних осіб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</si>
  <si>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</si>
  <si>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</si>
  <si>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</si>
  <si>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Авансові внески з податку на прибуток підприємств та фінансових установ комунальної власності</t>
  </si>
  <si>
    <t>Податок на дохід, який сплачують суб'єкти, що здійснюють діяльність з випуску та проведення державних лотерей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</si>
  <si>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</si>
  <si>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</si>
  <si>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</si>
  <si>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</si>
  <si>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Надходження сум реструктурованої заборгованості  рентної плати за спеціальне використання лісових ресурсів</t>
  </si>
  <si>
    <t>Рентна плата за спеціальне використання води</t>
  </si>
  <si>
    <t>Рентна плата за спеціальне використання води водних об'єктів місцевого значення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</si>
  <si>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</si>
  <si>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</si>
  <si>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Надходження сум реструктурованої заборгованості зі сплати рентної  плати за спеціальне використання води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</si>
  <si>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</t>
  </si>
  <si>
    <t>Рентна плата за користування надрами для видобування іншихк орисних копалин загальнодержавного значення (крім видобування корисних копалин, визначених як Активи природних ресурсів)</t>
  </si>
  <si>
    <t xml:space="preserve">Рентна плата за користування надрами для видобування корисних копалин місцевого значення </t>
  </si>
  <si>
    <t>Надходження сум реструктурованої заборгованості зі сплати рентної плати за користування надрами</t>
  </si>
  <si>
    <t>Рентна плата за користування надрами в цілях, не пов'язаних з видобуванням корисних копалин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</si>
  <si>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</si>
  <si>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</si>
  <si>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</si>
  <si>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Рентна плата за користування радіочастотним ресурсом України</t>
  </si>
  <si>
    <t>Внутрішні податки на товари та послуги</t>
  </si>
  <si>
    <t>Спирт</t>
  </si>
  <si>
    <t>Лікеро-горілчана продукція</t>
  </si>
  <si>
    <t>Виноробна продукція (за звітний місяць)</t>
  </si>
  <si>
    <t>Пальне</t>
  </si>
  <si>
    <t>Тютюн та тютюнові вироби за ставкою у процентах до обороту з реалізації товару (продукції)</t>
  </si>
  <si>
    <t>Транспортні засоби (крім мотоциклів і велосипедів)</t>
  </si>
  <si>
    <t>Мотоцикли і велосипеди</t>
  </si>
  <si>
    <t>Кузови для моторних транспортних засобів</t>
  </si>
  <si>
    <t>Скраплений газ</t>
  </si>
  <si>
    <t>Операції з відчуження цінних паперів та операції з деривативами</t>
  </si>
  <si>
    <t>Електрична енергія</t>
  </si>
  <si>
    <t>Інші підакцизні товари вітчизняного виробництва</t>
  </si>
  <si>
    <t>Бензин моторний для автомобілів</t>
  </si>
  <si>
    <t>Акцизний податок з реалізації суб'єктами господарювання роздрібної торгівлі підакцизних товарів </t>
  </si>
  <si>
    <t>Акцизний податок з реалізації 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сигаретах,що оподатковуються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</si>
  <si>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</si>
  <si>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Спеціальне мито</t>
  </si>
  <si>
    <t>Антидемпінгове мито</t>
  </si>
  <si>
    <t>Компенсаційне мито</t>
  </si>
  <si>
    <t>Додатковий імпортний збір</t>
  </si>
  <si>
    <t>Комунальний податок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</si>
  <si>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</si>
  <si>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</si>
  <si>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</t>
  </si>
  <si>
    <t>18010100-18010400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</si>
  <si>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</si>
  <si>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</si>
  <si>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</si>
  <si>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</si>
  <si>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Плата за землю</t>
  </si>
  <si>
    <t>18010500-18010900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</si>
  <si>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</si>
  <si>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</si>
  <si>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</si>
  <si>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Реструктурована сума заборгованості з плати за землю</t>
  </si>
  <si>
    <t>Орендна плата з фізичних осіб</t>
  </si>
  <si>
    <t>Транспортний податок</t>
  </si>
  <si>
    <t>18011000-18011100</t>
  </si>
  <si>
    <t>Транспортний податок з фізичних осіб</t>
  </si>
  <si>
    <t>Транспортний податок з юридичних осіб</t>
  </si>
  <si>
    <t>Збір за першу реєстрацію суден (фізичних осіб)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</si>
  <si>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</si>
  <si>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</si>
  <si>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Збір за провадження торговельної діяльності (роздрібна торгівля), сплачений юридичними особами, що справлявся до 1 січня 2015 року</t>
  </si>
  <si>
    <t>Збір за провадження торговельної діяльності (оптова торгівля), сплачений фізичними особами, що справлявся до 1 січня 2015 року</t>
  </si>
  <si>
    <t>Збір за провадження торговельної діяльності (ресторанне господарство), сплачений фізичними особами, що справлявся до 1 січня 2015 року</t>
  </si>
  <si>
    <t>Збір за провадження торговельної діяльності (оптова торгівля), сплачений юридичними особами, що справлявся до 1 січня 2015 року</t>
  </si>
  <si>
    <t>Збір за провадження торговельної діяльності (ресторанне господарство), сплачений юридичними особами, що справлявся до 1 січня 2015 року</t>
  </si>
  <si>
    <t>Збір за провадження торговельної діяльності із придбанням пільгового торгового патенту, що справлявся до 1 січня 2015 року</t>
  </si>
  <si>
    <t>Збір за провадження торговельної діяльності із придбанням короткотермінового торгового патенту, що справлявся до 1 січня 2015 року</t>
  </si>
  <si>
    <t>Збір за провадження діяльності з надання платних послуг, сплачений фізичними особами, що справлявся до 1 січня 2015 року</t>
  </si>
  <si>
    <t>Збір за провадження діяльності з надання платних послуг, сплачений юридичними особами, що справлявся до 1 січня 2015 року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</si>
  <si>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пунктах, що справлявся до 1 січня 2015 року</t>
  </si>
  <si>
    <t>Збір за здійснення діяльності у сфері розваг, сплачений юридичними особами, що справлявся до 1 січня 2015 року</t>
  </si>
  <si>
    <t>Збір за здійснення діяльності у сфері розваг, сплачений фізичними особами, що справлявся до 1 січня 2015 року</t>
  </si>
  <si>
    <t>Місцеві збори</t>
  </si>
  <si>
    <t>Збір за місця для паркування транспортних засобів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</si>
  <si>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</si>
  <si>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</si>
  <si>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</si>
  <si>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</si>
  <si>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фізичних осіб, нарахований до 1 січня  2011 року</t>
  </si>
  <si>
    <t>Єдиний податок  з юридичних осіб</t>
  </si>
  <si>
    <t>Єдиний податок  з фізичних осіб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</si>
  <si>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</si>
  <si>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</si>
  <si>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</si>
  <si>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</si>
  <si>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Надходження від розміщення відходів у спеціально відведених для цього місцях чи на об’єктах, крім розміщення окремих видів відходів як вторинної сировини</t>
  </si>
  <si>
    <t>Надходження від здійснення торгівлі на митній території України паливом власного виробництва та/або виробленим з давальницької сировини податковими агентами</t>
  </si>
  <si>
    <t>'Фіксований сільськогосподарський податок, нарахований після 1 січня 2001 року  </t>
  </si>
  <si>
    <t>НЕПОДАТКОВІ НАДХОДЖЕННЯ</t>
  </si>
  <si>
    <t>20000000 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</si>
  <si>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</si>
  <si>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</si>
  <si>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розміщення тимчасово вільних коштів місцевих бюджетів</t>
  </si>
  <si>
    <t>Інші надходження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</si>
  <si>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</si>
  <si>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>Адміністративні штрафи та інші санкції</t>
  </si>
  <si>
    <t>Штрафні санкції, що застосовуються відповідно до Закону України "Про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</si>
  <si>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 xml:space="preserve"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 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</si>
  <si>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</si>
  <si>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Плата за надання адміністративних послуг</t>
  </si>
  <si>
    <t>Адміністративний збір, що справляється відповідно до Закону України "Про державну реєстрацію юридичних осіб, фізичних осіб - підприємців та громадських формувань"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</si>
  <si>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</si>
  <si>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</si>
  <si>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"Про державну реєстрацію юридичних осіб, фізичних осіб - підприємців та громадських формувань", а також плата за надання інших платних послуг, пов'язаних з такою державною реєстрацією</t>
  </si>
  <si>
    <t>Плата за ліцензії на провадження діяльності з організації та проведення азартних ігор у залах гральних автоматів</t>
  </si>
  <si>
    <t>Надходження від орендної плати за користування майновим комплексом та іншим майном, що перебуває в комунальній власності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</si>
  <si>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</si>
  <si>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</si>
  <si>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</si>
  <si>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 за дії, пов'язані з одержанням патентів на об'єкти права інтелектуальної власності, підтриманням їх чинності та передаванням прав їхніми власниками</t>
  </si>
  <si>
    <t>Державне мито, пов'язане з видачею та оформленням закордонних паспортів (посвідок) та паспортів громадян України</t>
  </si>
  <si>
    <t>Інші неподаткові надходження  </t>
  </si>
  <si>
    <t>'Надходження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</si>
  <si>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>Інші надходження 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</si>
  <si>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зв’язку з тимчасовим невикористанням земельних ділянок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</si>
  <si>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</si>
  <si>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ВСЬОГО ПО ЗАГАЛЬНОМУ ФОНДУ</t>
  </si>
  <si>
    <t>Реверсна дотація</t>
  </si>
  <si>
    <t>Разом ЗФ (без реверсної дотації)</t>
  </si>
  <si>
    <t>ОФІЦІЙНІ ТРАНСФЕРТИ</t>
  </si>
  <si>
    <t>41210001</t>
  </si>
  <si>
    <t>41210002</t>
  </si>
  <si>
    <t>Інші додаткові дотації</t>
  </si>
  <si>
    <t xml:space="preserve">Дотація вирювнювання районам </t>
  </si>
  <si>
    <t>41020902</t>
  </si>
  <si>
    <t xml:space="preserve">Дотація Автозаводському бюджету   </t>
  </si>
  <si>
    <t>Дотація Крюківському бюджету</t>
  </si>
  <si>
    <t>41030602</t>
  </si>
  <si>
    <t>41031002</t>
  </si>
  <si>
    <t>41035002</t>
  </si>
  <si>
    <t xml:space="preserve">Субвенції  з державного бюджету  місцевим бюджетам 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</si>
  <si>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</si>
  <si>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</si>
  <si>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</si>
  <si>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</si>
  <si>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41050000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</si>
  <si>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</si>
  <si>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</si>
  <si>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</si>
  <si>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41050500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</si>
  <si>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</si>
  <si>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41050600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</si>
  <si>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</si>
  <si>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41050900</t>
  </si>
  <si>
    <t>Субвенція з місцевого бюджету на здійснення переданих видатків у сфері освіти за рахунок коштів освітньої субвенції</t>
  </si>
  <si>
    <t>41051000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</si>
  <si>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</si>
  <si>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41051200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</si>
  <si>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</si>
  <si>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41051400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</si>
  <si>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</si>
  <si>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41051500</t>
  </si>
  <si>
    <t>Інші субвенції з місцевого бюджету</t>
  </si>
  <si>
    <t>41053900</t>
  </si>
  <si>
    <t>Горішніплавні</t>
  </si>
  <si>
    <t>Піщане</t>
  </si>
  <si>
    <t xml:space="preserve">Омельницька </t>
  </si>
  <si>
    <t xml:space="preserve"> Кам'янопотоківська</t>
  </si>
  <si>
    <t xml:space="preserve">Інші 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</si>
  <si>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</si>
  <si>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41055000</t>
  </si>
  <si>
    <t>Субвенція з місцевого бюджету на реалізацію проектів з реконструкції, капітального ремонту приймальних відділень в опорних закладах охорони здоров'я у госпітальних округах за рахунок відповідної субвенції з державного бюджету</t>
  </si>
  <si>
    <t>41055100</t>
  </si>
  <si>
    <t>ВСЬОГО  ЗФ (з трансфертами)</t>
  </si>
  <si>
    <t>СПЕЦІАЛЬНИЙ ФОНД</t>
  </si>
  <si>
    <t xml:space="preserve">Податки на власність </t>
  </si>
  <si>
    <r>
      <t>12000000</t>
    </r>
    <r>
      <rPr>
        <sz val="30"/>
        <rFont val="Times New Roman"/>
        <family val="1"/>
        <charset val="204"/>
      </rPr>
      <t> </t>
    </r>
  </si>
  <si>
    <t>Податок з власників транспортних засобів та інших самохідних машин і механізмів  (50%)</t>
  </si>
  <si>
    <t xml:space="preserve">Податок з власників наземних транспортних засобів та інших самохідних машин і механізмів (юридичних осіб) </t>
  </si>
  <si>
    <t xml:space="preserve">Податок з власників наземних транспортних засобів та інших самохідних машин і механізмів (з громадян) </t>
  </si>
  <si>
    <t xml:space="preserve">Податок з власників водних транспортних засобів </t>
  </si>
  <si>
    <t>Збір за першу реєстрацію транспортного засобу</t>
  </si>
  <si>
    <t>Збір за першу реєстрацію колісних транспортних засобів (юридичних осіб)</t>
  </si>
  <si>
    <t>Збір за першу реєстрацію колісних транспортних засобів (фізичних осіб)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</si>
  <si>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</si>
  <si>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>Інші податки та збори</t>
  </si>
  <si>
    <t xml:space="preserve">Екологічний податок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</si>
  <si>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</si>
  <si>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реалізованого палива податковими агентами – суб’єктами господарювання</t>
  </si>
  <si>
    <t>Надходження від ввезення палива на митну територію України податковими агентами</t>
  </si>
  <si>
    <t>Збір за забруднення навколишнього природного середовища (20%)</t>
  </si>
  <si>
    <t xml:space="preserve">Інші збори за забруднення навколишнього природного середовища до Фонду охорони навколишнього природного середовища </t>
  </si>
  <si>
    <t xml:space="preserve">Надходження від сплати збору за забруднення навколишнього природного середовища фізичними особами </t>
  </si>
  <si>
    <t>Надходження коштів від відшкодування втрат  сільськогосподарського та лісогосподарського виробництва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</si>
  <si>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</si>
  <si>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</si>
  <si>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Податок на нерухоме майно, відмінне від земельної ділянки, сплачений фізичними особами </t>
  </si>
  <si>
    <t xml:space="preserve">Єдиний податок </t>
  </si>
  <si>
    <t>Єдиний податок з юридичний осіб, нарахований до 1 січня  2011 року</t>
  </si>
  <si>
    <t>Податок на нерухоме майно, відмінне від земельної ділянки, сплачений юридичними особами 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</si>
  <si>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</si>
  <si>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</si>
  <si>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</si>
  <si>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</si>
  <si>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</si>
  <si>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</si>
  <si>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бюджетиних установ</t>
  </si>
  <si>
    <t>Благодійні внески, гранти та дарунки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</si>
  <si>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</si>
  <si>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</si>
  <si>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ВСЬОГО ( без бюжету розвитку)</t>
  </si>
  <si>
    <t xml:space="preserve"> БЮДЖЕТ РОЗВИТКУ</t>
  </si>
  <si>
    <t>Надходження коштів пайової участі у розвитку інфраструктури населеного пункту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</si>
  <si>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</si>
  <si>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>Кошти від продажу землі 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</si>
  <si>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</si>
  <si>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</si>
  <si>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Кошти від продажу земельних ділянок несільськогосподарського призначення до розмежування земель державної та комунальної власності з розстроченням платежу</t>
  </si>
  <si>
    <t>Плата за гарантії, надані Верховною Радою Автономної Республіки Крим, міськими та обласними радами</t>
  </si>
  <si>
    <t>ВСЬОГО СФ з БР (без трансфертів)</t>
  </si>
  <si>
    <t>ВСЬОГО ПО ОФІЦІЙНИХ ТРАНСФЕРТАХ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</si>
  <si>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</si>
  <si>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населенню, бюджетним установам і організаціям та/або іншим підприємствам теплопостачання, централізованого питного водопостачання та водовідведення, які надають такі послуги, та тарифами, що затверджувалися та/або погоджувалися органами державної влади чи місцевого самоврядування, за рахунок відповідної субвенції з державного бюджету</t>
  </si>
  <si>
    <t>Субвенція з місцевого бюджету на здійснення природоохоронних заходів</t>
  </si>
  <si>
    <t>Інші субвенції (Бюджет розвитку)</t>
  </si>
  <si>
    <t>Інші субвенції</t>
  </si>
  <si>
    <t>ВСЬОГО ПО СПЕЦІАЛЬНОМУ ФОНДУ</t>
  </si>
  <si>
    <t>ВСЬОГО ЗФ+СФ    ( з трансфертами)</t>
  </si>
  <si>
    <t>ВСЬОГО ЗФ+СФ   ( без трансфертів)</t>
  </si>
  <si>
    <t xml:space="preserve">ВИКОНАННЯ    БЮДЖЕТУ   КРЕМЕНЧУЦЬКОЇ МІСЬКОЇ ТЕРИТОРІАЛЬНОЇ ГРОМАДИ станом на  01.10.2025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</si>
</sst>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₴_-;\-* #,##0.00\ _₴_-;_-* &quot;-&quot;??\ _₴_-;_-@_-"/>
    <numFmt numFmtId="164" formatCode="#,##0.0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48"/>
      <name val="Times New Roman"/>
      <family val="1"/>
      <charset val="204"/>
    </font>
    <font>
      <sz val="10"/>
      <name val="Times New Roman"/>
      <family val="1"/>
      <charset val="204"/>
    </font>
    <font>
      <b/>
      <sz val="24"/>
      <name val="Times New Roman"/>
      <family val="1"/>
      <charset val="204"/>
    </font>
    <font>
      <sz val="22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b/>
      <sz val="30"/>
      <name val="Times New Roman"/>
      <family val="1"/>
      <charset val="204"/>
    </font>
    <font>
      <b/>
      <sz val="35"/>
      <name val="Times New Roman"/>
      <family val="1"/>
      <charset val="204"/>
    </font>
    <font>
      <sz val="25"/>
      <name val="Times New Roman"/>
      <family val="1"/>
      <charset val="204"/>
    </font>
    <font>
      <sz val="30"/>
      <name val="Times New Roman"/>
      <family val="1"/>
      <charset val="204"/>
    </font>
    <font>
      <sz val="35"/>
      <name val="Times New Roman"/>
      <family val="1"/>
      <charset val="204"/>
    </font>
    <font>
      <b/>
      <sz val="25"/>
      <name val="Times New Roman"/>
      <family val="1"/>
      <charset val="204"/>
    </font>
    <font>
      <sz val="35"/>
      <color rgb="FFFFFFFF"/>
      <name val="Times New Roman"/>
      <family val="1"/>
      <charset val="204"/>
    </font>
    <font>
      <b/>
      <sz val="25"/>
      <color rgb="FF333333"/>
      <name val="Times New Roman"/>
      <family val="1"/>
      <charset val="204"/>
    </font>
    <font>
      <sz val="28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30"/>
      <color rgb="FF000000"/>
      <name val="Times New Roman"/>
      <family val="1"/>
      <charset val="204"/>
    </font>
    <font>
      <sz val="35"/>
      <color rgb="FF000000"/>
      <name val="Times New Roman"/>
      <family val="1"/>
      <charset val="204"/>
    </font>
    <font>
      <b/>
      <sz val="35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6"/>
      <name val="Times New Roman"/>
      <family val="1"/>
      <charset val="204"/>
    </font>
    <font>
      <i/>
      <sz val="26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30"/>
      <name val="Times New Roman"/>
      <family val="1"/>
      <charset val="204"/>
    </font>
    <font>
      <b/>
      <i/>
      <sz val="35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i/>
      <sz val="25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ECEDD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99CCFF"/>
        <bgColor rgb="FF00000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Font="1" applyAlignment="1">
      <alignment horizontal="left" vertical="center" wrapText="1"/>
    </xf>
    <xf numFmtId="0" fontId="4" fillId="2" borderId="0" xfId="0" applyFont="1" applyFill="1"/>
    <xf numFmtId="0" fontId="6" fillId="2" borderId="0" xfId="0" applyFont="1" applyFill="1"/>
    <xf numFmtId="0" fontId="5" fillId="2" borderId="0" xfId="0" applyFont="1" applyFill="1"/>
    <xf numFmtId="3" fontId="5" fillId="2" borderId="0" xfId="0" applyNumberFormat="1" applyFont="1" applyFill="1"/>
    <xf numFmtId="0" fontId="5" fillId="0" borderId="0" xfId="0" applyFont="1"/>
    <xf numFmtId="4" fontId="2" fillId="0" borderId="0" xfId="0" applyNumberFormat="1" applyFont="1" applyAlignment="1">
      <alignment horizontal="left" vertical="center" wrapText="1"/>
    </xf>
    <xf numFmtId="3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164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3" fontId="5" fillId="0" borderId="0" xfId="0" applyNumberFormat="1" applyFont="1"/>
    <xf numFmtId="4" fontId="5" fillId="0" borderId="0" xfId="0" applyNumberFormat="1" applyFont="1"/>
    <xf numFmtId="3" fontId="6" fillId="2" borderId="0" xfId="0" applyNumberFormat="1" applyFont="1" applyFill="1"/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4" fontId="19" fillId="3" borderId="4" xfId="0" applyNumberFormat="1" applyFont="1" applyFill="1" applyBorder="1" applyAlignment="1">
      <alignment horizontal="center" vertical="center" wrapText="1"/>
    </xf>
    <xf numFmtId="164" fontId="19" fillId="3" borderId="4" xfId="0" applyNumberFormat="1" applyFont="1" applyFill="1" applyBorder="1" applyAlignment="1">
      <alignment horizontal="center" vertical="center" wrapText="1"/>
    </xf>
    <xf numFmtId="164" fontId="19" fillId="3" borderId="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4" fillId="3" borderId="7" xfId="0" applyFont="1" applyFill="1" applyBorder="1" applyAlignment="1">
      <alignment horizontal="left" vertical="center" wrapText="1"/>
    </xf>
    <xf numFmtId="0" fontId="6" fillId="4" borderId="0" xfId="0" applyFont="1" applyFill="1"/>
    <xf numFmtId="0" fontId="20" fillId="2" borderId="7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center" vertical="center" wrapText="1"/>
    </xf>
    <xf numFmtId="4" fontId="22" fillId="2" borderId="4" xfId="0" applyNumberFormat="1" applyFont="1" applyFill="1" applyBorder="1" applyAlignment="1">
      <alignment horizontal="center" vertical="center" wrapText="1"/>
    </xf>
    <xf numFmtId="164" fontId="22" fillId="2" borderId="4" xfId="0" applyNumberFormat="1" applyFont="1" applyFill="1" applyBorder="1" applyAlignment="1">
      <alignment horizontal="center" vertical="center" wrapText="1"/>
    </xf>
    <xf numFmtId="164" fontId="22" fillId="2" borderId="6" xfId="0" applyNumberFormat="1" applyFont="1" applyFill="1" applyBorder="1" applyAlignment="1">
      <alignment horizontal="center" vertical="center" wrapText="1"/>
    </xf>
    <xf numFmtId="0" fontId="6" fillId="5" borderId="0" xfId="0" applyFont="1" applyFill="1"/>
    <xf numFmtId="0" fontId="20" fillId="0" borderId="7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4" fontId="22" fillId="0" borderId="4" xfId="0" applyNumberFormat="1" applyFont="1" applyBorder="1" applyAlignment="1">
      <alignment horizontal="center" vertical="center" wrapText="1"/>
    </xf>
    <xf numFmtId="164" fontId="22" fillId="0" borderId="4" xfId="0" applyNumberFormat="1" applyFont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center" vertical="center" wrapText="1"/>
    </xf>
    <xf numFmtId="4" fontId="19" fillId="6" borderId="4" xfId="0" applyNumberFormat="1" applyFont="1" applyFill="1" applyBorder="1" applyAlignment="1">
      <alignment horizontal="center" vertical="center" wrapText="1"/>
    </xf>
    <xf numFmtId="164" fontId="22" fillId="6" borderId="4" xfId="0" applyNumberFormat="1" applyFont="1" applyFill="1" applyBorder="1" applyAlignment="1">
      <alignment horizontal="center" vertical="center" wrapText="1"/>
    </xf>
    <xf numFmtId="4" fontId="22" fillId="6" borderId="4" xfId="0" applyNumberFormat="1" applyFont="1" applyFill="1" applyBorder="1" applyAlignment="1">
      <alignment horizontal="center" vertical="center" wrapText="1"/>
    </xf>
    <xf numFmtId="164" fontId="22" fillId="6" borderId="6" xfId="0" applyNumberFormat="1" applyFont="1" applyFill="1" applyBorder="1" applyAlignment="1">
      <alignment horizontal="center" vertical="center" wrapText="1"/>
    </xf>
    <xf numFmtId="0" fontId="6" fillId="0" borderId="0" xfId="0" applyFont="1"/>
    <xf numFmtId="164" fontId="19" fillId="2" borderId="6" xfId="0" applyNumberFormat="1" applyFont="1" applyFill="1" applyBorder="1" applyAlignment="1">
      <alignment horizontal="center" vertical="center" wrapText="1"/>
    </xf>
    <xf numFmtId="4" fontId="19" fillId="2" borderId="4" xfId="0" applyNumberFormat="1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left" vertical="center" wrapText="1"/>
    </xf>
    <xf numFmtId="0" fontId="18" fillId="7" borderId="4" xfId="0" applyFont="1" applyFill="1" applyBorder="1" applyAlignment="1">
      <alignment horizontal="center" vertical="center" wrapText="1"/>
    </xf>
    <xf numFmtId="4" fontId="19" fillId="7" borderId="4" xfId="0" applyNumberFormat="1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justify" vertical="center" wrapText="1"/>
    </xf>
    <xf numFmtId="0" fontId="6" fillId="8" borderId="0" xfId="0" applyFont="1" applyFill="1"/>
    <xf numFmtId="0" fontId="17" fillId="0" borderId="7" xfId="0" applyFont="1" applyBorder="1" applyAlignment="1">
      <alignment horizontal="left" vertical="center" wrapText="1"/>
    </xf>
    <xf numFmtId="164" fontId="24" fillId="0" borderId="4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5" fillId="5" borderId="0" xfId="0" applyFont="1" applyFill="1"/>
    <xf numFmtId="0" fontId="25" fillId="0" borderId="8" xfId="0" applyFont="1" applyBorder="1" applyAlignment="1">
      <alignment wrapText="1"/>
    </xf>
    <xf numFmtId="4" fontId="19" fillId="0" borderId="4" xfId="0" applyNumberFormat="1" applyFont="1" applyBorder="1" applyAlignment="1">
      <alignment horizontal="center" vertical="center" wrapText="1"/>
    </xf>
    <xf numFmtId="164" fontId="19" fillId="0" borderId="4" xfId="0" applyNumberFormat="1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center"/>
    </xf>
    <xf numFmtId="0" fontId="5" fillId="9" borderId="0" xfId="0" applyFont="1" applyFill="1"/>
    <xf numFmtId="0" fontId="5" fillId="10" borderId="0" xfId="0" applyFont="1" applyFill="1"/>
    <xf numFmtId="0" fontId="14" fillId="7" borderId="7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left" vertical="center" wrapText="1"/>
    </xf>
    <xf numFmtId="0" fontId="16" fillId="4" borderId="0" xfId="0" applyFont="1" applyFill="1"/>
    <xf numFmtId="0" fontId="14" fillId="6" borderId="7" xfId="0" applyFont="1" applyFill="1" applyBorder="1" applyAlignment="1">
      <alignment horizontal="left" vertical="center" wrapText="1"/>
    </xf>
    <xf numFmtId="164" fontId="19" fillId="6" borderId="6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0" fillId="2" borderId="7" xfId="0" applyFont="1" applyFill="1" applyBorder="1" applyAlignment="1">
      <alignment horizontal="left" wrapText="1"/>
    </xf>
    <xf numFmtId="164" fontId="22" fillId="0" borderId="6" xfId="0" applyNumberFormat="1" applyFont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left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center" vertical="center" wrapText="1"/>
    </xf>
    <xf numFmtId="4" fontId="29" fillId="0" borderId="4" xfId="0" applyNumberFormat="1" applyFont="1" applyBorder="1" applyAlignment="1">
      <alignment horizontal="center" vertical="center" wrapText="1"/>
    </xf>
    <xf numFmtId="164" fontId="29" fillId="0" borderId="4" xfId="0" applyNumberFormat="1" applyFont="1" applyBorder="1" applyAlignment="1">
      <alignment horizontal="center" vertical="center" wrapText="1"/>
    </xf>
    <xf numFmtId="164" fontId="30" fillId="2" borderId="6" xfId="0" applyNumberFormat="1" applyFont="1" applyFill="1" applyBorder="1" applyAlignment="1">
      <alignment horizontal="center" vertical="center" wrapText="1"/>
    </xf>
    <xf numFmtId="0" fontId="31" fillId="0" borderId="0" xfId="0" applyFont="1"/>
    <xf numFmtId="0" fontId="11" fillId="11" borderId="0" xfId="0" applyFont="1" applyFill="1"/>
    <xf numFmtId="0" fontId="33" fillId="2" borderId="7" xfId="0" applyFont="1" applyFill="1" applyBorder="1" applyAlignment="1">
      <alignment horizontal="left" vertical="center" wrapText="1"/>
    </xf>
    <xf numFmtId="3" fontId="22" fillId="0" borderId="4" xfId="0" applyNumberFormat="1" applyFont="1" applyBorder="1" applyAlignment="1">
      <alignment horizontal="center" vertical="center" wrapText="1"/>
    </xf>
    <xf numFmtId="3" fontId="22" fillId="2" borderId="6" xfId="0" applyNumberFormat="1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center" vertical="center" wrapText="1"/>
    </xf>
    <xf numFmtId="3" fontId="19" fillId="3" borderId="6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3" fontId="19" fillId="2" borderId="6" xfId="0" applyNumberFormat="1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left" vertical="center" wrapText="1"/>
    </xf>
    <xf numFmtId="0" fontId="18" fillId="12" borderId="4" xfId="0" applyFont="1" applyFill="1" applyBorder="1" applyAlignment="1">
      <alignment horizontal="center" vertical="center" wrapText="1"/>
    </xf>
    <xf numFmtId="4" fontId="22" fillId="12" borderId="4" xfId="0" applyNumberFormat="1" applyFont="1" applyFill="1" applyBorder="1" applyAlignment="1">
      <alignment horizontal="center" vertical="center" wrapText="1"/>
    </xf>
    <xf numFmtId="164" fontId="22" fillId="12" borderId="4" xfId="0" applyNumberFormat="1" applyFont="1" applyFill="1" applyBorder="1" applyAlignment="1">
      <alignment horizontal="center" vertical="center" wrapText="1"/>
    </xf>
    <xf numFmtId="4" fontId="19" fillId="12" borderId="6" xfId="0" applyNumberFormat="1" applyFont="1" applyFill="1" applyBorder="1" applyAlignment="1">
      <alignment horizontal="center" vertical="center" wrapText="1"/>
    </xf>
    <xf numFmtId="4" fontId="19" fillId="3" borderId="4" xfId="1" applyNumberFormat="1" applyFont="1" applyFill="1" applyBorder="1" applyAlignment="1">
      <alignment horizontal="center" vertical="center" wrapText="1"/>
    </xf>
    <xf numFmtId="164" fontId="22" fillId="3" borderId="4" xfId="0" applyNumberFormat="1" applyFont="1" applyFill="1" applyBorder="1" applyAlignment="1">
      <alignment horizontal="center" vertical="center" wrapText="1"/>
    </xf>
    <xf numFmtId="4" fontId="22" fillId="3" borderId="4" xfId="0" applyNumberFormat="1" applyFont="1" applyFill="1" applyBorder="1" applyAlignment="1">
      <alignment horizontal="center" vertical="center" wrapText="1"/>
    </xf>
    <xf numFmtId="3" fontId="19" fillId="3" borderId="6" xfId="1" applyNumberFormat="1" applyFont="1" applyFill="1" applyBorder="1" applyAlignment="1">
      <alignment horizontal="center" vertical="center" wrapText="1"/>
    </xf>
    <xf numFmtId="0" fontId="5" fillId="4" borderId="0" xfId="0" applyFont="1" applyFill="1"/>
    <xf numFmtId="0" fontId="34" fillId="3" borderId="7" xfId="0" applyFont="1" applyFill="1" applyBorder="1" applyAlignment="1">
      <alignment horizontal="left" vertical="center" wrapText="1"/>
    </xf>
    <xf numFmtId="4" fontId="22" fillId="3" borderId="4" xfId="1" applyNumberFormat="1" applyFont="1" applyFill="1" applyBorder="1" applyAlignment="1">
      <alignment horizontal="center" vertical="center" wrapText="1"/>
    </xf>
    <xf numFmtId="3" fontId="22" fillId="3" borderId="6" xfId="1" applyNumberFormat="1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left" vertical="center" wrapText="1"/>
    </xf>
    <xf numFmtId="49" fontId="21" fillId="3" borderId="4" xfId="0" applyNumberFormat="1" applyFont="1" applyFill="1" applyBorder="1" applyAlignment="1">
      <alignment horizontal="center" vertical="center" wrapText="1"/>
    </xf>
    <xf numFmtId="3" fontId="22" fillId="3" borderId="6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49" fontId="18" fillId="3" borderId="4" xfId="0" applyNumberFormat="1" applyFont="1" applyFill="1" applyBorder="1" applyAlignment="1">
      <alignment horizontal="center" vertical="center" wrapText="1"/>
    </xf>
    <xf numFmtId="1" fontId="21" fillId="3" borderId="4" xfId="0" applyNumberFormat="1" applyFont="1" applyFill="1" applyBorder="1" applyAlignment="1">
      <alignment horizontal="center" vertical="center" wrapText="1"/>
    </xf>
    <xf numFmtId="1" fontId="18" fillId="3" borderId="4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top" wrapText="1"/>
    </xf>
    <xf numFmtId="49" fontId="9" fillId="3" borderId="4" xfId="0" applyNumberFormat="1" applyFont="1" applyFill="1" applyBorder="1" applyAlignment="1">
      <alignment horizontal="center" vertical="center" wrapText="1"/>
    </xf>
    <xf numFmtId="4" fontId="22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49" fontId="8" fillId="3" borderId="9" xfId="0" applyNumberFormat="1" applyFont="1" applyFill="1" applyBorder="1" applyAlignment="1">
      <alignment horizontal="center" vertical="center" wrapText="1"/>
    </xf>
    <xf numFmtId="0" fontId="17" fillId="3" borderId="7" xfId="0" applyFont="1" applyFill="1" applyBorder="1"/>
    <xf numFmtId="49" fontId="8" fillId="3" borderId="10" xfId="0" applyNumberFormat="1" applyFont="1" applyFill="1" applyBorder="1" applyAlignment="1">
      <alignment vertical="center" wrapText="1"/>
    </xf>
    <xf numFmtId="0" fontId="17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49" fontId="8" fillId="3" borderId="11" xfId="0" applyNumberFormat="1" applyFont="1" applyFill="1" applyBorder="1" applyAlignment="1">
      <alignment vertical="center" wrapText="1"/>
    </xf>
    <xf numFmtId="0" fontId="2" fillId="3" borderId="7" xfId="0" applyFont="1" applyFill="1" applyBorder="1" applyAlignment="1">
      <alignment wrapText="1"/>
    </xf>
    <xf numFmtId="4" fontId="19" fillId="3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4" fillId="13" borderId="7" xfId="0" applyFont="1" applyFill="1" applyBorder="1" applyAlignment="1">
      <alignment horizontal="left" vertical="center" wrapText="1"/>
    </xf>
    <xf numFmtId="0" fontId="18" fillId="13" borderId="4" xfId="0" applyFont="1" applyFill="1" applyBorder="1" applyAlignment="1">
      <alignment horizontal="center" vertical="center" wrapText="1"/>
    </xf>
    <xf numFmtId="4" fontId="19" fillId="13" borderId="4" xfId="0" applyNumberFormat="1" applyFont="1" applyFill="1" applyBorder="1" applyAlignment="1">
      <alignment horizontal="center" vertical="center" wrapText="1"/>
    </xf>
    <xf numFmtId="3" fontId="19" fillId="13" borderId="6" xfId="0" applyNumberFormat="1" applyFont="1" applyFill="1" applyBorder="1" applyAlignment="1">
      <alignment horizontal="center" vertical="center" wrapText="1"/>
    </xf>
    <xf numFmtId="0" fontId="35" fillId="0" borderId="7" xfId="0" applyFont="1" applyBorder="1" applyAlignment="1">
      <alignment horizontal="left" vertical="center" wrapText="1"/>
    </xf>
    <xf numFmtId="0" fontId="36" fillId="0" borderId="4" xfId="0" applyFont="1" applyBorder="1" applyAlignment="1">
      <alignment horizontal="center" vertical="center" wrapText="1"/>
    </xf>
    <xf numFmtId="4" fontId="37" fillId="0" borderId="4" xfId="1" applyNumberFormat="1" applyFont="1" applyFill="1" applyBorder="1" applyAlignment="1">
      <alignment horizontal="center" vertical="center" wrapText="1"/>
    </xf>
    <xf numFmtId="3" fontId="37" fillId="0" borderId="6" xfId="1" applyNumberFormat="1" applyFont="1" applyFill="1" applyBorder="1" applyAlignment="1">
      <alignment horizontal="center" vertical="center" wrapText="1"/>
    </xf>
    <xf numFmtId="4" fontId="22" fillId="0" borderId="4" xfId="1" applyNumberFormat="1" applyFont="1" applyFill="1" applyBorder="1" applyAlignment="1">
      <alignment horizontal="center" vertical="center" wrapText="1"/>
    </xf>
    <xf numFmtId="3" fontId="22" fillId="0" borderId="6" xfId="1" applyNumberFormat="1" applyFont="1" applyFill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center" vertical="center" wrapText="1"/>
    </xf>
    <xf numFmtId="0" fontId="36" fillId="0" borderId="4" xfId="0" quotePrefix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" fontId="19" fillId="0" borderId="4" xfId="1" applyNumberFormat="1" applyFont="1" applyFill="1" applyBorder="1" applyAlignment="1">
      <alignment horizontal="center" vertical="center" wrapText="1"/>
    </xf>
    <xf numFmtId="3" fontId="19" fillId="0" borderId="6" xfId="1" applyNumberFormat="1" applyFont="1" applyFill="1" applyBorder="1" applyAlignment="1">
      <alignment horizontal="center" vertical="center" wrapText="1"/>
    </xf>
    <xf numFmtId="4" fontId="19" fillId="13" borderId="4" xfId="1" applyNumberFormat="1" applyFont="1" applyFill="1" applyBorder="1" applyAlignment="1">
      <alignment horizontal="center" vertical="center" wrapText="1"/>
    </xf>
    <xf numFmtId="3" fontId="19" fillId="13" borderId="6" xfId="1" applyNumberFormat="1" applyFont="1" applyFill="1" applyBorder="1" applyAlignment="1">
      <alignment horizontal="center" vertical="center" wrapText="1"/>
    </xf>
    <xf numFmtId="4" fontId="22" fillId="11" borderId="6" xfId="0" applyNumberFormat="1" applyFont="1" applyFill="1" applyBorder="1" applyAlignment="1">
      <alignment horizontal="center" vertical="center" wrapText="1"/>
    </xf>
    <xf numFmtId="4" fontId="2" fillId="2" borderId="0" xfId="1" applyNumberFormat="1" applyFont="1" applyFill="1" applyBorder="1" applyAlignment="1">
      <alignment horizontal="center" vertical="center" wrapText="1"/>
    </xf>
    <xf numFmtId="4" fontId="19" fillId="2" borderId="6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39" fillId="0" borderId="7" xfId="0" applyFont="1" applyBorder="1" applyAlignment="1">
      <alignment horizontal="left" vertical="center" wrapText="1"/>
    </xf>
    <xf numFmtId="4" fontId="22" fillId="2" borderId="6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center" vertical="center" wrapText="1"/>
    </xf>
    <xf numFmtId="4" fontId="19" fillId="5" borderId="4" xfId="1" applyNumberFormat="1" applyFont="1" applyFill="1" applyBorder="1" applyAlignment="1">
      <alignment horizontal="center" vertical="center" wrapText="1"/>
    </xf>
    <xf numFmtId="0" fontId="18" fillId="13" borderId="4" xfId="0" quotePrefix="1" applyFont="1" applyFill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left" vertical="center" wrapText="1"/>
    </xf>
    <xf numFmtId="0" fontId="17" fillId="0" borderId="0" xfId="0" applyFont="1"/>
    <xf numFmtId="49" fontId="20" fillId="0" borderId="7" xfId="0" applyNumberFormat="1" applyFont="1" applyBorder="1" applyAlignment="1" applyProtection="1">
      <alignment horizontal="left" vertical="center" wrapText="1"/>
      <protection hidden="1"/>
    </xf>
    <xf numFmtId="0" fontId="33" fillId="0" borderId="0" xfId="0" applyFont="1"/>
    <xf numFmtId="164" fontId="22" fillId="3" borderId="6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center" vertical="center" wrapText="1"/>
    </xf>
    <xf numFmtId="4" fontId="19" fillId="3" borderId="9" xfId="0" applyNumberFormat="1" applyFont="1" applyFill="1" applyBorder="1" applyAlignment="1">
      <alignment horizontal="center" vertical="center" wrapText="1"/>
    </xf>
    <xf numFmtId="4" fontId="19" fillId="3" borderId="13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18" fillId="3" borderId="15" xfId="0" applyFont="1" applyFill="1" applyBorder="1" applyAlignment="1">
      <alignment horizontal="center"/>
    </xf>
    <xf numFmtId="4" fontId="19" fillId="3" borderId="15" xfId="0" applyNumberFormat="1" applyFont="1" applyFill="1" applyBorder="1" applyAlignment="1">
      <alignment horizontal="center" vertical="center" wrapText="1"/>
    </xf>
    <xf numFmtId="164" fontId="19" fillId="3" borderId="15" xfId="0" applyNumberFormat="1" applyFont="1" applyFill="1" applyBorder="1" applyAlignment="1">
      <alignment horizontal="center" vertical="center" wrapText="1"/>
    </xf>
    <xf numFmtId="4" fontId="19" fillId="3" borderId="16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/>
    </xf>
    <xf numFmtId="3" fontId="17" fillId="0" borderId="18" xfId="0" applyNumberFormat="1" applyFont="1" applyBorder="1" applyAlignment="1">
      <alignment horizontal="center" vertical="center"/>
    </xf>
    <xf numFmtId="3" fontId="17" fillId="0" borderId="19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/>
    </xf>
    <xf numFmtId="3" fontId="20" fillId="0" borderId="0" xfId="0" applyNumberFormat="1" applyFont="1" applyAlignment="1">
      <alignment horizontal="center" vertical="center"/>
    </xf>
    <xf numFmtId="0" fontId="20" fillId="0" borderId="0" xfId="0" applyFont="1"/>
    <xf numFmtId="0" fontId="11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center" vertical="center"/>
    </xf>
    <xf numFmtId="2" fontId="32" fillId="2" borderId="0" xfId="0" applyNumberFormat="1" applyFont="1" applyFill="1" applyAlignment="1">
      <alignment horizontal="left" vertical="center" wrapText="1"/>
    </xf>
    <xf numFmtId="1" fontId="11" fillId="2" borderId="0" xfId="0" applyNumberFormat="1" applyFont="1" applyFill="1" applyAlignment="1">
      <alignment horizontal="center"/>
    </xf>
    <xf numFmtId="3" fontId="15" fillId="2" borderId="0" xfId="0" applyNumberFormat="1" applyFont="1" applyFill="1"/>
    <xf numFmtId="3" fontId="11" fillId="2" borderId="0" xfId="0" applyNumberFormat="1" applyFont="1" applyFill="1" applyAlignment="1">
      <alignment horizontal="left" vertical="center" wrapText="1"/>
    </xf>
    <xf numFmtId="3" fontId="8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/>
    </xf>
    <xf numFmtId="3" fontId="5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left" vertical="center" wrapText="1"/>
    </xf>
    <xf numFmtId="1" fontId="11" fillId="2" borderId="0" xfId="0" applyNumberFormat="1" applyFont="1" applyFill="1" applyAlignment="1">
      <alignment horizontal="center" vertical="top" wrapText="1"/>
    </xf>
    <xf numFmtId="1" fontId="11" fillId="0" borderId="0" xfId="0" applyNumberFormat="1" applyFont="1" applyAlignment="1">
      <alignment horizontal="center" vertical="top" wrapText="1"/>
    </xf>
    <xf numFmtId="3" fontId="5" fillId="0" borderId="0" xfId="0" applyNumberFormat="1" applyFont="1" applyAlignment="1">
      <alignment horizontal="center"/>
    </xf>
    <xf numFmtId="3" fontId="38" fillId="0" borderId="0" xfId="0" applyNumberFormat="1" applyFont="1" applyAlignment="1">
      <alignment horizontal="left" vertical="center" wrapText="1"/>
    </xf>
    <xf numFmtId="1" fontId="38" fillId="0" borderId="0" xfId="0" applyNumberFormat="1" applyFont="1" applyAlignment="1">
      <alignment horizontal="center" vertical="top" wrapText="1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/>
    <xf numFmtId="3" fontId="2" fillId="0" borderId="0" xfId="0" applyNumberFormat="1" applyFont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0" fontId="11" fillId="0" borderId="0" xfId="0" applyFont="1"/>
    <xf numFmtId="0" fontId="38" fillId="0" borderId="0" xfId="0" applyFont="1" applyAlignment="1">
      <alignment horizontal="center"/>
    </xf>
    <xf numFmtId="3" fontId="6" fillId="0" borderId="0" xfId="0" applyNumberFormat="1" applyFont="1"/>
    <xf numFmtId="0" fontId="2" fillId="0" borderId="0" xfId="0" applyFont="1" applyAlignment="1">
      <alignment horizontal="center"/>
    </xf>
    <xf numFmtId="3" fontId="18" fillId="0" borderId="0" xfId="0" applyNumberFormat="1" applyFont="1" applyAlignment="1">
      <alignment horizontal="center" vertical="center"/>
    </xf>
    <xf numFmtId="3" fontId="19" fillId="3" borderId="4" xfId="0" applyNumberFormat="1" applyFont="1" applyFill="1" applyBorder="1" applyAlignment="1">
      <alignment horizontal="center" vertical="center" wrapText="1"/>
    </xf>
    <xf numFmtId="3" fontId="22" fillId="2" borderId="4" xfId="0" applyNumberFormat="1" applyFont="1" applyFill="1" applyBorder="1" applyAlignment="1">
      <alignment horizontal="center" vertical="center" wrapText="1"/>
    </xf>
    <xf numFmtId="3" fontId="19" fillId="6" borderId="4" xfId="0" applyNumberFormat="1" applyFont="1" applyFill="1" applyBorder="1" applyAlignment="1">
      <alignment horizontal="center" vertical="center" wrapText="1"/>
    </xf>
    <xf numFmtId="3" fontId="19" fillId="2" borderId="4" xfId="0" applyNumberFormat="1" applyFont="1" applyFill="1" applyBorder="1" applyAlignment="1">
      <alignment horizontal="center" vertical="center" wrapText="1"/>
    </xf>
    <xf numFmtId="3" fontId="19" fillId="7" borderId="4" xfId="0" applyNumberFormat="1" applyFont="1" applyFill="1" applyBorder="1" applyAlignment="1">
      <alignment horizontal="center" vertical="center" wrapText="1"/>
    </xf>
    <xf numFmtId="3" fontId="19" fillId="0" borderId="4" xfId="0" applyNumberFormat="1" applyFont="1" applyBorder="1" applyAlignment="1">
      <alignment horizontal="center" vertical="center" wrapText="1"/>
    </xf>
    <xf numFmtId="3" fontId="22" fillId="6" borderId="4" xfId="0" applyNumberFormat="1" applyFont="1" applyFill="1" applyBorder="1" applyAlignment="1">
      <alignment horizontal="center" vertical="center" wrapText="1"/>
    </xf>
    <xf numFmtId="3" fontId="29" fillId="0" borderId="4" xfId="0" applyNumberFormat="1" applyFont="1" applyBorder="1" applyAlignment="1">
      <alignment horizontal="center" vertical="center" wrapText="1"/>
    </xf>
    <xf numFmtId="3" fontId="22" fillId="0" borderId="4" xfId="1" applyNumberFormat="1" applyFont="1" applyFill="1" applyBorder="1" applyAlignment="1">
      <alignment horizontal="center" vertical="center" wrapText="1"/>
    </xf>
    <xf numFmtId="3" fontId="19" fillId="5" borderId="4" xfId="1" applyNumberFormat="1" applyFont="1" applyFill="1" applyBorder="1" applyAlignment="1">
      <alignment horizontal="center" vertical="center" wrapText="1"/>
    </xf>
    <xf numFmtId="3" fontId="19" fillId="13" borderId="4" xfId="1" applyNumberFormat="1" applyFont="1" applyFill="1" applyBorder="1" applyAlignment="1">
      <alignment horizontal="center" vertical="center" wrapText="1"/>
    </xf>
    <xf numFmtId="3" fontId="19" fillId="0" borderId="4" xfId="1" applyNumberFormat="1" applyFont="1" applyFill="1" applyBorder="1" applyAlignment="1">
      <alignment horizontal="center" vertical="center" wrapText="1"/>
    </xf>
    <xf numFmtId="3" fontId="19" fillId="3" borderId="4" xfId="1" applyNumberFormat="1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" fontId="12" fillId="0" borderId="0" xfId="0" applyNumberFormat="1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2"/>
  <sheetViews>
    <sheetView tabSelected="1" view="pageBreakPreview" zoomScale="30" zoomScaleNormal="43" zoomScaleSheetLayoutView="30" zoomScalePageLayoutView="10" workbookViewId="0">
      <selection activeCell="D7" sqref="D7"/>
    </sheetView>
  </sheetViews>
  <sheetFormatPr defaultColWidth="9.33203125" defaultRowHeight="22.8" x14ac:dyDescent="0.4"/>
  <cols>
    <col min="1" max="1" width="171" style="1" customWidth="1"/>
    <col min="2" max="2" width="30.33203125" style="213" customWidth="1"/>
    <col min="3" max="3" width="49.21875" style="6" customWidth="1"/>
    <col min="4" max="4" width="52.109375" style="6" customWidth="1"/>
    <col min="5" max="5" width="49.88671875" style="6" customWidth="1"/>
    <col min="6" max="6" width="25.6640625" style="6" customWidth="1"/>
    <col min="7" max="7" width="54.21875" style="6" customWidth="1"/>
    <col min="8" max="8" width="22.44140625" style="6" customWidth="1"/>
    <col min="9" max="9" width="48.6640625" style="6" customWidth="1"/>
    <col min="10" max="10" width="23.109375" style="6" customWidth="1"/>
    <col min="11" max="11" width="240.88671875" style="6" customWidth="1"/>
    <col min="12" max="12" width="30.33203125" style="6" customWidth="1"/>
    <col min="13" max="13" width="54.88671875" style="6" customWidth="1"/>
    <col min="14" max="14" width="56.6640625" style="6" customWidth="1"/>
    <col min="15" max="15" width="55.44140625" style="6" customWidth="1"/>
    <col min="16" max="16" width="25.6640625" style="6" customWidth="1"/>
    <col min="17" max="17" width="57.109375" style="6" customWidth="1"/>
    <col min="18" max="18" width="22.44140625" style="6" customWidth="1"/>
    <col min="19" max="19" width="53.5546875" style="6" customWidth="1"/>
    <col min="20" max="20" width="23.109375" style="6" customWidth="1"/>
    <col min="21" max="21" width="29.88671875" style="6" customWidth="1"/>
    <col min="22" max="22" width="38.88671875" style="6" customWidth="1"/>
    <col min="23" max="23" width="30.88671875" style="6" customWidth="1"/>
    <col min="24" max="24" width="31.33203125" style="6" customWidth="1"/>
    <col min="25" max="25" width="32.6640625" style="6" customWidth="1"/>
    <col min="26" max="26" width="37.6640625" style="6" customWidth="1"/>
    <col min="27" max="28" width="0" style="6" hidden="1" customWidth="1"/>
    <col min="29" max="29" width="28.109375" style="6" customWidth="1"/>
    <col min="30" max="30" width="30.33203125" style="6" customWidth="1"/>
    <col min="31" max="82" width="0" style="6" hidden="1" customWidth="1"/>
    <col min="83" max="83" width="23.109375" style="6" customWidth="1"/>
    <col min="84" max="84" width="22.88671875" style="6" customWidth="1"/>
    <col min="85" max="85" width="24.109375" style="6" customWidth="1"/>
    <col min="86" max="86" width="23.6640625" style="6" customWidth="1"/>
    <col min="87" max="87" width="24.33203125" style="6" customWidth="1"/>
    <col min="88" max="88" width="23" style="6" customWidth="1"/>
    <col min="89" max="89" width="24.33203125" style="6" customWidth="1"/>
    <col min="90" max="90" width="24" style="6" customWidth="1"/>
    <col min="91" max="91" width="25.33203125" style="6" customWidth="1"/>
    <col min="92" max="92" width="23.33203125" style="6" customWidth="1"/>
    <col min="93" max="93" width="25" style="6" customWidth="1"/>
    <col min="94" max="94" width="25.33203125" style="6" customWidth="1"/>
    <col min="95" max="95" width="25" style="6" customWidth="1"/>
    <col min="96" max="96" width="23.33203125" style="6" customWidth="1"/>
    <col min="97" max="97" width="24.33203125" style="6" customWidth="1"/>
    <col min="98" max="98" width="21.33203125" style="6" customWidth="1"/>
    <col min="99" max="99" width="26.109375" style="6" customWidth="1"/>
    <col min="100" max="101" width="0" style="6" hidden="1" customWidth="1"/>
    <col min="102" max="102" width="25.6640625" style="6" customWidth="1"/>
    <col min="103" max="103" width="17.6640625" style="6" customWidth="1"/>
    <col min="104" max="127" width="0" style="6" hidden="1" customWidth="1"/>
    <col min="128" max="128" width="20.33203125" style="6" customWidth="1"/>
    <col min="129" max="130" width="18.33203125" style="6" customWidth="1"/>
    <col min="131" max="138" width="9.33203125" style="6"/>
    <col min="139" max="139" width="26.6640625" style="6" customWidth="1"/>
    <col min="140" max="266" width="9.33203125" style="6"/>
    <col min="267" max="267" width="240.88671875" style="6" customWidth="1"/>
    <col min="268" max="268" width="30.33203125" style="6" customWidth="1"/>
    <col min="269" max="269" width="54.88671875" style="6" customWidth="1"/>
    <col min="270" max="270" width="56.6640625" style="6" customWidth="1"/>
    <col min="271" max="271" width="55.44140625" style="6" customWidth="1"/>
    <col min="272" max="272" width="25.6640625" style="6" customWidth="1"/>
    <col min="273" max="273" width="57.109375" style="6" customWidth="1"/>
    <col min="274" max="274" width="22.44140625" style="6" customWidth="1"/>
    <col min="275" max="275" width="53.5546875" style="6" customWidth="1"/>
    <col min="276" max="276" width="23.109375" style="6" customWidth="1"/>
    <col min="277" max="277" width="29.88671875" style="6" customWidth="1"/>
    <col min="278" max="278" width="38.88671875" style="6" customWidth="1"/>
    <col min="279" max="279" width="30.88671875" style="6" customWidth="1"/>
    <col min="280" max="280" width="31.33203125" style="6" customWidth="1"/>
    <col min="281" max="281" width="32.6640625" style="6" customWidth="1"/>
    <col min="282" max="282" width="37.6640625" style="6" customWidth="1"/>
    <col min="283" max="284" width="0" style="6" hidden="1" customWidth="1"/>
    <col min="285" max="285" width="28.109375" style="6" customWidth="1"/>
    <col min="286" max="286" width="30.33203125" style="6" customWidth="1"/>
    <col min="287" max="338" width="0" style="6" hidden="1" customWidth="1"/>
    <col min="339" max="339" width="23.109375" style="6" customWidth="1"/>
    <col min="340" max="340" width="22.88671875" style="6" customWidth="1"/>
    <col min="341" max="341" width="24.109375" style="6" customWidth="1"/>
    <col min="342" max="342" width="23.6640625" style="6" customWidth="1"/>
    <col min="343" max="343" width="24.33203125" style="6" customWidth="1"/>
    <col min="344" max="344" width="23" style="6" customWidth="1"/>
    <col min="345" max="345" width="24.33203125" style="6" customWidth="1"/>
    <col min="346" max="346" width="24" style="6" customWidth="1"/>
    <col min="347" max="347" width="25.33203125" style="6" customWidth="1"/>
    <col min="348" max="348" width="23.33203125" style="6" customWidth="1"/>
    <col min="349" max="349" width="25" style="6" customWidth="1"/>
    <col min="350" max="350" width="25.33203125" style="6" customWidth="1"/>
    <col min="351" max="351" width="25" style="6" customWidth="1"/>
    <col min="352" max="352" width="23.33203125" style="6" customWidth="1"/>
    <col min="353" max="353" width="24.33203125" style="6" customWidth="1"/>
    <col min="354" max="354" width="21.33203125" style="6" customWidth="1"/>
    <col min="355" max="355" width="26.109375" style="6" customWidth="1"/>
    <col min="356" max="357" width="0" style="6" hidden="1" customWidth="1"/>
    <col min="358" max="358" width="25.6640625" style="6" customWidth="1"/>
    <col min="359" max="359" width="17.6640625" style="6" customWidth="1"/>
    <col min="360" max="383" width="0" style="6" hidden="1" customWidth="1"/>
    <col min="384" max="384" width="20.33203125" style="6" customWidth="1"/>
    <col min="385" max="386" width="18.33203125" style="6" customWidth="1"/>
    <col min="387" max="394" width="9.33203125" style="6"/>
    <col min="395" max="395" width="26.6640625" style="6" customWidth="1"/>
    <col min="396" max="522" width="9.33203125" style="6"/>
    <col min="523" max="523" width="240.88671875" style="6" customWidth="1"/>
    <col min="524" max="524" width="30.33203125" style="6" customWidth="1"/>
    <col min="525" max="525" width="54.88671875" style="6" customWidth="1"/>
    <col min="526" max="526" width="56.6640625" style="6" customWidth="1"/>
    <col min="527" max="527" width="55.44140625" style="6" customWidth="1"/>
    <col min="528" max="528" width="25.6640625" style="6" customWidth="1"/>
    <col min="529" max="529" width="57.109375" style="6" customWidth="1"/>
    <col min="530" max="530" width="22.44140625" style="6" customWidth="1"/>
    <col min="531" max="531" width="53.5546875" style="6" customWidth="1"/>
    <col min="532" max="532" width="23.109375" style="6" customWidth="1"/>
    <col min="533" max="533" width="29.88671875" style="6" customWidth="1"/>
    <col min="534" max="534" width="38.88671875" style="6" customWidth="1"/>
    <col min="535" max="535" width="30.88671875" style="6" customWidth="1"/>
    <col min="536" max="536" width="31.33203125" style="6" customWidth="1"/>
    <col min="537" max="537" width="32.6640625" style="6" customWidth="1"/>
    <col min="538" max="538" width="37.6640625" style="6" customWidth="1"/>
    <col min="539" max="540" width="0" style="6" hidden="1" customWidth="1"/>
    <col min="541" max="541" width="28.109375" style="6" customWidth="1"/>
    <col min="542" max="542" width="30.33203125" style="6" customWidth="1"/>
    <col min="543" max="594" width="0" style="6" hidden="1" customWidth="1"/>
    <col min="595" max="595" width="23.109375" style="6" customWidth="1"/>
    <col min="596" max="596" width="22.88671875" style="6" customWidth="1"/>
    <col min="597" max="597" width="24.109375" style="6" customWidth="1"/>
    <col min="598" max="598" width="23.6640625" style="6" customWidth="1"/>
    <col min="599" max="599" width="24.33203125" style="6" customWidth="1"/>
    <col min="600" max="600" width="23" style="6" customWidth="1"/>
    <col min="601" max="601" width="24.33203125" style="6" customWidth="1"/>
    <col min="602" max="602" width="24" style="6" customWidth="1"/>
    <col min="603" max="603" width="25.33203125" style="6" customWidth="1"/>
    <col min="604" max="604" width="23.33203125" style="6" customWidth="1"/>
    <col min="605" max="605" width="25" style="6" customWidth="1"/>
    <col min="606" max="606" width="25.33203125" style="6" customWidth="1"/>
    <col min="607" max="607" width="25" style="6" customWidth="1"/>
    <col min="608" max="608" width="23.33203125" style="6" customWidth="1"/>
    <col min="609" max="609" width="24.33203125" style="6" customWidth="1"/>
    <col min="610" max="610" width="21.33203125" style="6" customWidth="1"/>
    <col min="611" max="611" width="26.109375" style="6" customWidth="1"/>
    <col min="612" max="613" width="0" style="6" hidden="1" customWidth="1"/>
    <col min="614" max="614" width="25.6640625" style="6" customWidth="1"/>
    <col min="615" max="615" width="17.6640625" style="6" customWidth="1"/>
    <col min="616" max="639" width="0" style="6" hidden="1" customWidth="1"/>
    <col min="640" max="640" width="20.33203125" style="6" customWidth="1"/>
    <col min="641" max="642" width="18.33203125" style="6" customWidth="1"/>
    <col min="643" max="650" width="9.33203125" style="6"/>
    <col min="651" max="651" width="26.6640625" style="6" customWidth="1"/>
    <col min="652" max="778" width="9.33203125" style="6"/>
    <col min="779" max="779" width="240.88671875" style="6" customWidth="1"/>
    <col min="780" max="780" width="30.33203125" style="6" customWidth="1"/>
    <col min="781" max="781" width="54.88671875" style="6" customWidth="1"/>
    <col min="782" max="782" width="56.6640625" style="6" customWidth="1"/>
    <col min="783" max="783" width="55.44140625" style="6" customWidth="1"/>
    <col min="784" max="784" width="25.6640625" style="6" customWidth="1"/>
    <col min="785" max="785" width="57.109375" style="6" customWidth="1"/>
    <col min="786" max="786" width="22.44140625" style="6" customWidth="1"/>
    <col min="787" max="787" width="53.5546875" style="6" customWidth="1"/>
    <col min="788" max="788" width="23.109375" style="6" customWidth="1"/>
    <col min="789" max="789" width="29.88671875" style="6" customWidth="1"/>
    <col min="790" max="790" width="38.88671875" style="6" customWidth="1"/>
    <col min="791" max="791" width="30.88671875" style="6" customWidth="1"/>
    <col min="792" max="792" width="31.33203125" style="6" customWidth="1"/>
    <col min="793" max="793" width="32.6640625" style="6" customWidth="1"/>
    <col min="794" max="794" width="37.6640625" style="6" customWidth="1"/>
    <col min="795" max="796" width="0" style="6" hidden="1" customWidth="1"/>
    <col min="797" max="797" width="28.109375" style="6" customWidth="1"/>
    <col min="798" max="798" width="30.33203125" style="6" customWidth="1"/>
    <col min="799" max="850" width="0" style="6" hidden="1" customWidth="1"/>
    <col min="851" max="851" width="23.109375" style="6" customWidth="1"/>
    <col min="852" max="852" width="22.88671875" style="6" customWidth="1"/>
    <col min="853" max="853" width="24.109375" style="6" customWidth="1"/>
    <col min="854" max="854" width="23.6640625" style="6" customWidth="1"/>
    <col min="855" max="855" width="24.33203125" style="6" customWidth="1"/>
    <col min="856" max="856" width="23" style="6" customWidth="1"/>
    <col min="857" max="857" width="24.33203125" style="6" customWidth="1"/>
    <col min="858" max="858" width="24" style="6" customWidth="1"/>
    <col min="859" max="859" width="25.33203125" style="6" customWidth="1"/>
    <col min="860" max="860" width="23.33203125" style="6" customWidth="1"/>
    <col min="861" max="861" width="25" style="6" customWidth="1"/>
    <col min="862" max="862" width="25.33203125" style="6" customWidth="1"/>
    <col min="863" max="863" width="25" style="6" customWidth="1"/>
    <col min="864" max="864" width="23.33203125" style="6" customWidth="1"/>
    <col min="865" max="865" width="24.33203125" style="6" customWidth="1"/>
    <col min="866" max="866" width="21.33203125" style="6" customWidth="1"/>
    <col min="867" max="867" width="26.109375" style="6" customWidth="1"/>
    <col min="868" max="869" width="0" style="6" hidden="1" customWidth="1"/>
    <col min="870" max="870" width="25.6640625" style="6" customWidth="1"/>
    <col min="871" max="871" width="17.6640625" style="6" customWidth="1"/>
    <col min="872" max="895" width="0" style="6" hidden="1" customWidth="1"/>
    <col min="896" max="896" width="20.33203125" style="6" customWidth="1"/>
    <col min="897" max="898" width="18.33203125" style="6" customWidth="1"/>
    <col min="899" max="906" width="9.33203125" style="6"/>
    <col min="907" max="907" width="26.6640625" style="6" customWidth="1"/>
    <col min="908" max="1034" width="9.33203125" style="6"/>
    <col min="1035" max="1035" width="240.88671875" style="6" customWidth="1"/>
    <col min="1036" max="1036" width="30.33203125" style="6" customWidth="1"/>
    <col min="1037" max="1037" width="54.88671875" style="6" customWidth="1"/>
    <col min="1038" max="1038" width="56.6640625" style="6" customWidth="1"/>
    <col min="1039" max="1039" width="55.44140625" style="6" customWidth="1"/>
    <col min="1040" max="1040" width="25.6640625" style="6" customWidth="1"/>
    <col min="1041" max="1041" width="57.109375" style="6" customWidth="1"/>
    <col min="1042" max="1042" width="22.44140625" style="6" customWidth="1"/>
    <col min="1043" max="1043" width="53.5546875" style="6" customWidth="1"/>
    <col min="1044" max="1044" width="23.109375" style="6" customWidth="1"/>
    <col min="1045" max="1045" width="29.88671875" style="6" customWidth="1"/>
    <col min="1046" max="1046" width="38.88671875" style="6" customWidth="1"/>
    <col min="1047" max="1047" width="30.88671875" style="6" customWidth="1"/>
    <col min="1048" max="1048" width="31.33203125" style="6" customWidth="1"/>
    <col min="1049" max="1049" width="32.6640625" style="6" customWidth="1"/>
    <col min="1050" max="1050" width="37.6640625" style="6" customWidth="1"/>
    <col min="1051" max="1052" width="0" style="6" hidden="1" customWidth="1"/>
    <col min="1053" max="1053" width="28.109375" style="6" customWidth="1"/>
    <col min="1054" max="1054" width="30.33203125" style="6" customWidth="1"/>
    <col min="1055" max="1106" width="0" style="6" hidden="1" customWidth="1"/>
    <col min="1107" max="1107" width="23.109375" style="6" customWidth="1"/>
    <col min="1108" max="1108" width="22.88671875" style="6" customWidth="1"/>
    <col min="1109" max="1109" width="24.109375" style="6" customWidth="1"/>
    <col min="1110" max="1110" width="23.6640625" style="6" customWidth="1"/>
    <col min="1111" max="1111" width="24.33203125" style="6" customWidth="1"/>
    <col min="1112" max="1112" width="23" style="6" customWidth="1"/>
    <col min="1113" max="1113" width="24.33203125" style="6" customWidth="1"/>
    <col min="1114" max="1114" width="24" style="6" customWidth="1"/>
    <col min="1115" max="1115" width="25.33203125" style="6" customWidth="1"/>
    <col min="1116" max="1116" width="23.33203125" style="6" customWidth="1"/>
    <col min="1117" max="1117" width="25" style="6" customWidth="1"/>
    <col min="1118" max="1118" width="25.33203125" style="6" customWidth="1"/>
    <col min="1119" max="1119" width="25" style="6" customWidth="1"/>
    <col min="1120" max="1120" width="23.33203125" style="6" customWidth="1"/>
    <col min="1121" max="1121" width="24.33203125" style="6" customWidth="1"/>
    <col min="1122" max="1122" width="21.33203125" style="6" customWidth="1"/>
    <col min="1123" max="1123" width="26.109375" style="6" customWidth="1"/>
    <col min="1124" max="1125" width="0" style="6" hidden="1" customWidth="1"/>
    <col min="1126" max="1126" width="25.6640625" style="6" customWidth="1"/>
    <col min="1127" max="1127" width="17.6640625" style="6" customWidth="1"/>
    <col min="1128" max="1151" width="0" style="6" hidden="1" customWidth="1"/>
    <col min="1152" max="1152" width="20.33203125" style="6" customWidth="1"/>
    <col min="1153" max="1154" width="18.33203125" style="6" customWidth="1"/>
    <col min="1155" max="1162" width="9.33203125" style="6"/>
    <col min="1163" max="1163" width="26.6640625" style="6" customWidth="1"/>
    <col min="1164" max="1290" width="9.33203125" style="6"/>
    <col min="1291" max="1291" width="240.88671875" style="6" customWidth="1"/>
    <col min="1292" max="1292" width="30.33203125" style="6" customWidth="1"/>
    <col min="1293" max="1293" width="54.88671875" style="6" customWidth="1"/>
    <col min="1294" max="1294" width="56.6640625" style="6" customWidth="1"/>
    <col min="1295" max="1295" width="55.44140625" style="6" customWidth="1"/>
    <col min="1296" max="1296" width="25.6640625" style="6" customWidth="1"/>
    <col min="1297" max="1297" width="57.109375" style="6" customWidth="1"/>
    <col min="1298" max="1298" width="22.44140625" style="6" customWidth="1"/>
    <col min="1299" max="1299" width="53.5546875" style="6" customWidth="1"/>
    <col min="1300" max="1300" width="23.109375" style="6" customWidth="1"/>
    <col min="1301" max="1301" width="29.88671875" style="6" customWidth="1"/>
    <col min="1302" max="1302" width="38.88671875" style="6" customWidth="1"/>
    <col min="1303" max="1303" width="30.88671875" style="6" customWidth="1"/>
    <col min="1304" max="1304" width="31.33203125" style="6" customWidth="1"/>
    <col min="1305" max="1305" width="32.6640625" style="6" customWidth="1"/>
    <col min="1306" max="1306" width="37.6640625" style="6" customWidth="1"/>
    <col min="1307" max="1308" width="0" style="6" hidden="1" customWidth="1"/>
    <col min="1309" max="1309" width="28.109375" style="6" customWidth="1"/>
    <col min="1310" max="1310" width="30.33203125" style="6" customWidth="1"/>
    <col min="1311" max="1362" width="0" style="6" hidden="1" customWidth="1"/>
    <col min="1363" max="1363" width="23.109375" style="6" customWidth="1"/>
    <col min="1364" max="1364" width="22.88671875" style="6" customWidth="1"/>
    <col min="1365" max="1365" width="24.109375" style="6" customWidth="1"/>
    <col min="1366" max="1366" width="23.6640625" style="6" customWidth="1"/>
    <col min="1367" max="1367" width="24.33203125" style="6" customWidth="1"/>
    <col min="1368" max="1368" width="23" style="6" customWidth="1"/>
    <col min="1369" max="1369" width="24.33203125" style="6" customWidth="1"/>
    <col min="1370" max="1370" width="24" style="6" customWidth="1"/>
    <col min="1371" max="1371" width="25.33203125" style="6" customWidth="1"/>
    <col min="1372" max="1372" width="23.33203125" style="6" customWidth="1"/>
    <col min="1373" max="1373" width="25" style="6" customWidth="1"/>
    <col min="1374" max="1374" width="25.33203125" style="6" customWidth="1"/>
    <col min="1375" max="1375" width="25" style="6" customWidth="1"/>
    <col min="1376" max="1376" width="23.33203125" style="6" customWidth="1"/>
    <col min="1377" max="1377" width="24.33203125" style="6" customWidth="1"/>
    <col min="1378" max="1378" width="21.33203125" style="6" customWidth="1"/>
    <col min="1379" max="1379" width="26.109375" style="6" customWidth="1"/>
    <col min="1380" max="1381" width="0" style="6" hidden="1" customWidth="1"/>
    <col min="1382" max="1382" width="25.6640625" style="6" customWidth="1"/>
    <col min="1383" max="1383" width="17.6640625" style="6" customWidth="1"/>
    <col min="1384" max="1407" width="0" style="6" hidden="1" customWidth="1"/>
    <col min="1408" max="1408" width="20.33203125" style="6" customWidth="1"/>
    <col min="1409" max="1410" width="18.33203125" style="6" customWidth="1"/>
    <col min="1411" max="1418" width="9.33203125" style="6"/>
    <col min="1419" max="1419" width="26.6640625" style="6" customWidth="1"/>
    <col min="1420" max="1546" width="9.33203125" style="6"/>
    <col min="1547" max="1547" width="240.88671875" style="6" customWidth="1"/>
    <col min="1548" max="1548" width="30.33203125" style="6" customWidth="1"/>
    <col min="1549" max="1549" width="54.88671875" style="6" customWidth="1"/>
    <col min="1550" max="1550" width="56.6640625" style="6" customWidth="1"/>
    <col min="1551" max="1551" width="55.44140625" style="6" customWidth="1"/>
    <col min="1552" max="1552" width="25.6640625" style="6" customWidth="1"/>
    <col min="1553" max="1553" width="57.109375" style="6" customWidth="1"/>
    <col min="1554" max="1554" width="22.44140625" style="6" customWidth="1"/>
    <col min="1555" max="1555" width="53.5546875" style="6" customWidth="1"/>
    <col min="1556" max="1556" width="23.109375" style="6" customWidth="1"/>
    <col min="1557" max="1557" width="29.88671875" style="6" customWidth="1"/>
    <col min="1558" max="1558" width="38.88671875" style="6" customWidth="1"/>
    <col min="1559" max="1559" width="30.88671875" style="6" customWidth="1"/>
    <col min="1560" max="1560" width="31.33203125" style="6" customWidth="1"/>
    <col min="1561" max="1561" width="32.6640625" style="6" customWidth="1"/>
    <col min="1562" max="1562" width="37.6640625" style="6" customWidth="1"/>
    <col min="1563" max="1564" width="0" style="6" hidden="1" customWidth="1"/>
    <col min="1565" max="1565" width="28.109375" style="6" customWidth="1"/>
    <col min="1566" max="1566" width="30.33203125" style="6" customWidth="1"/>
    <col min="1567" max="1618" width="0" style="6" hidden="1" customWidth="1"/>
    <col min="1619" max="1619" width="23.109375" style="6" customWidth="1"/>
    <col min="1620" max="1620" width="22.88671875" style="6" customWidth="1"/>
    <col min="1621" max="1621" width="24.109375" style="6" customWidth="1"/>
    <col min="1622" max="1622" width="23.6640625" style="6" customWidth="1"/>
    <col min="1623" max="1623" width="24.33203125" style="6" customWidth="1"/>
    <col min="1624" max="1624" width="23" style="6" customWidth="1"/>
    <col min="1625" max="1625" width="24.33203125" style="6" customWidth="1"/>
    <col min="1626" max="1626" width="24" style="6" customWidth="1"/>
    <col min="1627" max="1627" width="25.33203125" style="6" customWidth="1"/>
    <col min="1628" max="1628" width="23.33203125" style="6" customWidth="1"/>
    <col min="1629" max="1629" width="25" style="6" customWidth="1"/>
    <col min="1630" max="1630" width="25.33203125" style="6" customWidth="1"/>
    <col min="1631" max="1631" width="25" style="6" customWidth="1"/>
    <col min="1632" max="1632" width="23.33203125" style="6" customWidth="1"/>
    <col min="1633" max="1633" width="24.33203125" style="6" customWidth="1"/>
    <col min="1634" max="1634" width="21.33203125" style="6" customWidth="1"/>
    <col min="1635" max="1635" width="26.109375" style="6" customWidth="1"/>
    <col min="1636" max="1637" width="0" style="6" hidden="1" customWidth="1"/>
    <col min="1638" max="1638" width="25.6640625" style="6" customWidth="1"/>
    <col min="1639" max="1639" width="17.6640625" style="6" customWidth="1"/>
    <col min="1640" max="1663" width="0" style="6" hidden="1" customWidth="1"/>
    <col min="1664" max="1664" width="20.33203125" style="6" customWidth="1"/>
    <col min="1665" max="1666" width="18.33203125" style="6" customWidth="1"/>
    <col min="1667" max="1674" width="9.33203125" style="6"/>
    <col min="1675" max="1675" width="26.6640625" style="6" customWidth="1"/>
    <col min="1676" max="1802" width="9.33203125" style="6"/>
    <col min="1803" max="1803" width="240.88671875" style="6" customWidth="1"/>
    <col min="1804" max="1804" width="30.33203125" style="6" customWidth="1"/>
    <col min="1805" max="1805" width="54.88671875" style="6" customWidth="1"/>
    <col min="1806" max="1806" width="56.6640625" style="6" customWidth="1"/>
    <col min="1807" max="1807" width="55.44140625" style="6" customWidth="1"/>
    <col min="1808" max="1808" width="25.6640625" style="6" customWidth="1"/>
    <col min="1809" max="1809" width="57.109375" style="6" customWidth="1"/>
    <col min="1810" max="1810" width="22.44140625" style="6" customWidth="1"/>
    <col min="1811" max="1811" width="53.5546875" style="6" customWidth="1"/>
    <col min="1812" max="1812" width="23.109375" style="6" customWidth="1"/>
    <col min="1813" max="1813" width="29.88671875" style="6" customWidth="1"/>
    <col min="1814" max="1814" width="38.88671875" style="6" customWidth="1"/>
    <col min="1815" max="1815" width="30.88671875" style="6" customWidth="1"/>
    <col min="1816" max="1816" width="31.33203125" style="6" customWidth="1"/>
    <col min="1817" max="1817" width="32.6640625" style="6" customWidth="1"/>
    <col min="1818" max="1818" width="37.6640625" style="6" customWidth="1"/>
    <col min="1819" max="1820" width="0" style="6" hidden="1" customWidth="1"/>
    <col min="1821" max="1821" width="28.109375" style="6" customWidth="1"/>
    <col min="1822" max="1822" width="30.33203125" style="6" customWidth="1"/>
    <col min="1823" max="1874" width="0" style="6" hidden="1" customWidth="1"/>
    <col min="1875" max="1875" width="23.109375" style="6" customWidth="1"/>
    <col min="1876" max="1876" width="22.88671875" style="6" customWidth="1"/>
    <col min="1877" max="1877" width="24.109375" style="6" customWidth="1"/>
    <col min="1878" max="1878" width="23.6640625" style="6" customWidth="1"/>
    <col min="1879" max="1879" width="24.33203125" style="6" customWidth="1"/>
    <col min="1880" max="1880" width="23" style="6" customWidth="1"/>
    <col min="1881" max="1881" width="24.33203125" style="6" customWidth="1"/>
    <col min="1882" max="1882" width="24" style="6" customWidth="1"/>
    <col min="1883" max="1883" width="25.33203125" style="6" customWidth="1"/>
    <col min="1884" max="1884" width="23.33203125" style="6" customWidth="1"/>
    <col min="1885" max="1885" width="25" style="6" customWidth="1"/>
    <col min="1886" max="1886" width="25.33203125" style="6" customWidth="1"/>
    <col min="1887" max="1887" width="25" style="6" customWidth="1"/>
    <col min="1888" max="1888" width="23.33203125" style="6" customWidth="1"/>
    <col min="1889" max="1889" width="24.33203125" style="6" customWidth="1"/>
    <col min="1890" max="1890" width="21.33203125" style="6" customWidth="1"/>
    <col min="1891" max="1891" width="26.109375" style="6" customWidth="1"/>
    <col min="1892" max="1893" width="0" style="6" hidden="1" customWidth="1"/>
    <col min="1894" max="1894" width="25.6640625" style="6" customWidth="1"/>
    <col min="1895" max="1895" width="17.6640625" style="6" customWidth="1"/>
    <col min="1896" max="1919" width="0" style="6" hidden="1" customWidth="1"/>
    <col min="1920" max="1920" width="20.33203125" style="6" customWidth="1"/>
    <col min="1921" max="1922" width="18.33203125" style="6" customWidth="1"/>
    <col min="1923" max="1930" width="9.33203125" style="6"/>
    <col min="1931" max="1931" width="26.6640625" style="6" customWidth="1"/>
    <col min="1932" max="2058" width="9.33203125" style="6"/>
    <col min="2059" max="2059" width="240.88671875" style="6" customWidth="1"/>
    <col min="2060" max="2060" width="30.33203125" style="6" customWidth="1"/>
    <col min="2061" max="2061" width="54.88671875" style="6" customWidth="1"/>
    <col min="2062" max="2062" width="56.6640625" style="6" customWidth="1"/>
    <col min="2063" max="2063" width="55.44140625" style="6" customWidth="1"/>
    <col min="2064" max="2064" width="25.6640625" style="6" customWidth="1"/>
    <col min="2065" max="2065" width="57.109375" style="6" customWidth="1"/>
    <col min="2066" max="2066" width="22.44140625" style="6" customWidth="1"/>
    <col min="2067" max="2067" width="53.5546875" style="6" customWidth="1"/>
    <col min="2068" max="2068" width="23.109375" style="6" customWidth="1"/>
    <col min="2069" max="2069" width="29.88671875" style="6" customWidth="1"/>
    <col min="2070" max="2070" width="38.88671875" style="6" customWidth="1"/>
    <col min="2071" max="2071" width="30.88671875" style="6" customWidth="1"/>
    <col min="2072" max="2072" width="31.33203125" style="6" customWidth="1"/>
    <col min="2073" max="2073" width="32.6640625" style="6" customWidth="1"/>
    <col min="2074" max="2074" width="37.6640625" style="6" customWidth="1"/>
    <col min="2075" max="2076" width="0" style="6" hidden="1" customWidth="1"/>
    <col min="2077" max="2077" width="28.109375" style="6" customWidth="1"/>
    <col min="2078" max="2078" width="30.33203125" style="6" customWidth="1"/>
    <col min="2079" max="2130" width="0" style="6" hidden="1" customWidth="1"/>
    <col min="2131" max="2131" width="23.109375" style="6" customWidth="1"/>
    <col min="2132" max="2132" width="22.88671875" style="6" customWidth="1"/>
    <col min="2133" max="2133" width="24.109375" style="6" customWidth="1"/>
    <col min="2134" max="2134" width="23.6640625" style="6" customWidth="1"/>
    <col min="2135" max="2135" width="24.33203125" style="6" customWidth="1"/>
    <col min="2136" max="2136" width="23" style="6" customWidth="1"/>
    <col min="2137" max="2137" width="24.33203125" style="6" customWidth="1"/>
    <col min="2138" max="2138" width="24" style="6" customWidth="1"/>
    <col min="2139" max="2139" width="25.33203125" style="6" customWidth="1"/>
    <col min="2140" max="2140" width="23.33203125" style="6" customWidth="1"/>
    <col min="2141" max="2141" width="25" style="6" customWidth="1"/>
    <col min="2142" max="2142" width="25.33203125" style="6" customWidth="1"/>
    <col min="2143" max="2143" width="25" style="6" customWidth="1"/>
    <col min="2144" max="2144" width="23.33203125" style="6" customWidth="1"/>
    <col min="2145" max="2145" width="24.33203125" style="6" customWidth="1"/>
    <col min="2146" max="2146" width="21.33203125" style="6" customWidth="1"/>
    <col min="2147" max="2147" width="26.109375" style="6" customWidth="1"/>
    <col min="2148" max="2149" width="0" style="6" hidden="1" customWidth="1"/>
    <col min="2150" max="2150" width="25.6640625" style="6" customWidth="1"/>
    <col min="2151" max="2151" width="17.6640625" style="6" customWidth="1"/>
    <col min="2152" max="2175" width="0" style="6" hidden="1" customWidth="1"/>
    <col min="2176" max="2176" width="20.33203125" style="6" customWidth="1"/>
    <col min="2177" max="2178" width="18.33203125" style="6" customWidth="1"/>
    <col min="2179" max="2186" width="9.33203125" style="6"/>
    <col min="2187" max="2187" width="26.6640625" style="6" customWidth="1"/>
    <col min="2188" max="2314" width="9.33203125" style="6"/>
    <col min="2315" max="2315" width="240.88671875" style="6" customWidth="1"/>
    <col min="2316" max="2316" width="30.33203125" style="6" customWidth="1"/>
    <col min="2317" max="2317" width="54.88671875" style="6" customWidth="1"/>
    <col min="2318" max="2318" width="56.6640625" style="6" customWidth="1"/>
    <col min="2319" max="2319" width="55.44140625" style="6" customWidth="1"/>
    <col min="2320" max="2320" width="25.6640625" style="6" customWidth="1"/>
    <col min="2321" max="2321" width="57.109375" style="6" customWidth="1"/>
    <col min="2322" max="2322" width="22.44140625" style="6" customWidth="1"/>
    <col min="2323" max="2323" width="53.5546875" style="6" customWidth="1"/>
    <col min="2324" max="2324" width="23.109375" style="6" customWidth="1"/>
    <col min="2325" max="2325" width="29.88671875" style="6" customWidth="1"/>
    <col min="2326" max="2326" width="38.88671875" style="6" customWidth="1"/>
    <col min="2327" max="2327" width="30.88671875" style="6" customWidth="1"/>
    <col min="2328" max="2328" width="31.33203125" style="6" customWidth="1"/>
    <col min="2329" max="2329" width="32.6640625" style="6" customWidth="1"/>
    <col min="2330" max="2330" width="37.6640625" style="6" customWidth="1"/>
    <col min="2331" max="2332" width="0" style="6" hidden="1" customWidth="1"/>
    <col min="2333" max="2333" width="28.109375" style="6" customWidth="1"/>
    <col min="2334" max="2334" width="30.33203125" style="6" customWidth="1"/>
    <col min="2335" max="2386" width="0" style="6" hidden="1" customWidth="1"/>
    <col min="2387" max="2387" width="23.109375" style="6" customWidth="1"/>
    <col min="2388" max="2388" width="22.88671875" style="6" customWidth="1"/>
    <col min="2389" max="2389" width="24.109375" style="6" customWidth="1"/>
    <col min="2390" max="2390" width="23.6640625" style="6" customWidth="1"/>
    <col min="2391" max="2391" width="24.33203125" style="6" customWidth="1"/>
    <col min="2392" max="2392" width="23" style="6" customWidth="1"/>
    <col min="2393" max="2393" width="24.33203125" style="6" customWidth="1"/>
    <col min="2394" max="2394" width="24" style="6" customWidth="1"/>
    <col min="2395" max="2395" width="25.33203125" style="6" customWidth="1"/>
    <col min="2396" max="2396" width="23.33203125" style="6" customWidth="1"/>
    <col min="2397" max="2397" width="25" style="6" customWidth="1"/>
    <col min="2398" max="2398" width="25.33203125" style="6" customWidth="1"/>
    <col min="2399" max="2399" width="25" style="6" customWidth="1"/>
    <col min="2400" max="2400" width="23.33203125" style="6" customWidth="1"/>
    <col min="2401" max="2401" width="24.33203125" style="6" customWidth="1"/>
    <col min="2402" max="2402" width="21.33203125" style="6" customWidth="1"/>
    <col min="2403" max="2403" width="26.109375" style="6" customWidth="1"/>
    <col min="2404" max="2405" width="0" style="6" hidden="1" customWidth="1"/>
    <col min="2406" max="2406" width="25.6640625" style="6" customWidth="1"/>
    <col min="2407" max="2407" width="17.6640625" style="6" customWidth="1"/>
    <col min="2408" max="2431" width="0" style="6" hidden="1" customWidth="1"/>
    <col min="2432" max="2432" width="20.33203125" style="6" customWidth="1"/>
    <col min="2433" max="2434" width="18.33203125" style="6" customWidth="1"/>
    <col min="2435" max="2442" width="9.33203125" style="6"/>
    <col min="2443" max="2443" width="26.6640625" style="6" customWidth="1"/>
    <col min="2444" max="2570" width="9.33203125" style="6"/>
    <col min="2571" max="2571" width="240.88671875" style="6" customWidth="1"/>
    <col min="2572" max="2572" width="30.33203125" style="6" customWidth="1"/>
    <col min="2573" max="2573" width="54.88671875" style="6" customWidth="1"/>
    <col min="2574" max="2574" width="56.6640625" style="6" customWidth="1"/>
    <col min="2575" max="2575" width="55.44140625" style="6" customWidth="1"/>
    <col min="2576" max="2576" width="25.6640625" style="6" customWidth="1"/>
    <col min="2577" max="2577" width="57.109375" style="6" customWidth="1"/>
    <col min="2578" max="2578" width="22.44140625" style="6" customWidth="1"/>
    <col min="2579" max="2579" width="53.5546875" style="6" customWidth="1"/>
    <col min="2580" max="2580" width="23.109375" style="6" customWidth="1"/>
    <col min="2581" max="2581" width="29.88671875" style="6" customWidth="1"/>
    <col min="2582" max="2582" width="38.88671875" style="6" customWidth="1"/>
    <col min="2583" max="2583" width="30.88671875" style="6" customWidth="1"/>
    <col min="2584" max="2584" width="31.33203125" style="6" customWidth="1"/>
    <col min="2585" max="2585" width="32.6640625" style="6" customWidth="1"/>
    <col min="2586" max="2586" width="37.6640625" style="6" customWidth="1"/>
    <col min="2587" max="2588" width="0" style="6" hidden="1" customWidth="1"/>
    <col min="2589" max="2589" width="28.109375" style="6" customWidth="1"/>
    <col min="2590" max="2590" width="30.33203125" style="6" customWidth="1"/>
    <col min="2591" max="2642" width="0" style="6" hidden="1" customWidth="1"/>
    <col min="2643" max="2643" width="23.109375" style="6" customWidth="1"/>
    <col min="2644" max="2644" width="22.88671875" style="6" customWidth="1"/>
    <col min="2645" max="2645" width="24.109375" style="6" customWidth="1"/>
    <col min="2646" max="2646" width="23.6640625" style="6" customWidth="1"/>
    <col min="2647" max="2647" width="24.33203125" style="6" customWidth="1"/>
    <col min="2648" max="2648" width="23" style="6" customWidth="1"/>
    <col min="2649" max="2649" width="24.33203125" style="6" customWidth="1"/>
    <col min="2650" max="2650" width="24" style="6" customWidth="1"/>
    <col min="2651" max="2651" width="25.33203125" style="6" customWidth="1"/>
    <col min="2652" max="2652" width="23.33203125" style="6" customWidth="1"/>
    <col min="2653" max="2653" width="25" style="6" customWidth="1"/>
    <col min="2654" max="2654" width="25.33203125" style="6" customWidth="1"/>
    <col min="2655" max="2655" width="25" style="6" customWidth="1"/>
    <col min="2656" max="2656" width="23.33203125" style="6" customWidth="1"/>
    <col min="2657" max="2657" width="24.33203125" style="6" customWidth="1"/>
    <col min="2658" max="2658" width="21.33203125" style="6" customWidth="1"/>
    <col min="2659" max="2659" width="26.109375" style="6" customWidth="1"/>
    <col min="2660" max="2661" width="0" style="6" hidden="1" customWidth="1"/>
    <col min="2662" max="2662" width="25.6640625" style="6" customWidth="1"/>
    <col min="2663" max="2663" width="17.6640625" style="6" customWidth="1"/>
    <col min="2664" max="2687" width="0" style="6" hidden="1" customWidth="1"/>
    <col min="2688" max="2688" width="20.33203125" style="6" customWidth="1"/>
    <col min="2689" max="2690" width="18.33203125" style="6" customWidth="1"/>
    <col min="2691" max="2698" width="9.33203125" style="6"/>
    <col min="2699" max="2699" width="26.6640625" style="6" customWidth="1"/>
    <col min="2700" max="2826" width="9.33203125" style="6"/>
    <col min="2827" max="2827" width="240.88671875" style="6" customWidth="1"/>
    <col min="2828" max="2828" width="30.33203125" style="6" customWidth="1"/>
    <col min="2829" max="2829" width="54.88671875" style="6" customWidth="1"/>
    <col min="2830" max="2830" width="56.6640625" style="6" customWidth="1"/>
    <col min="2831" max="2831" width="55.44140625" style="6" customWidth="1"/>
    <col min="2832" max="2832" width="25.6640625" style="6" customWidth="1"/>
    <col min="2833" max="2833" width="57.109375" style="6" customWidth="1"/>
    <col min="2834" max="2834" width="22.44140625" style="6" customWidth="1"/>
    <col min="2835" max="2835" width="53.5546875" style="6" customWidth="1"/>
    <col min="2836" max="2836" width="23.109375" style="6" customWidth="1"/>
    <col min="2837" max="2837" width="29.88671875" style="6" customWidth="1"/>
    <col min="2838" max="2838" width="38.88671875" style="6" customWidth="1"/>
    <col min="2839" max="2839" width="30.88671875" style="6" customWidth="1"/>
    <col min="2840" max="2840" width="31.33203125" style="6" customWidth="1"/>
    <col min="2841" max="2841" width="32.6640625" style="6" customWidth="1"/>
    <col min="2842" max="2842" width="37.6640625" style="6" customWidth="1"/>
    <col min="2843" max="2844" width="0" style="6" hidden="1" customWidth="1"/>
    <col min="2845" max="2845" width="28.109375" style="6" customWidth="1"/>
    <col min="2846" max="2846" width="30.33203125" style="6" customWidth="1"/>
    <col min="2847" max="2898" width="0" style="6" hidden="1" customWidth="1"/>
    <col min="2899" max="2899" width="23.109375" style="6" customWidth="1"/>
    <col min="2900" max="2900" width="22.88671875" style="6" customWidth="1"/>
    <col min="2901" max="2901" width="24.109375" style="6" customWidth="1"/>
    <col min="2902" max="2902" width="23.6640625" style="6" customWidth="1"/>
    <col min="2903" max="2903" width="24.33203125" style="6" customWidth="1"/>
    <col min="2904" max="2904" width="23" style="6" customWidth="1"/>
    <col min="2905" max="2905" width="24.33203125" style="6" customWidth="1"/>
    <col min="2906" max="2906" width="24" style="6" customWidth="1"/>
    <col min="2907" max="2907" width="25.33203125" style="6" customWidth="1"/>
    <col min="2908" max="2908" width="23.33203125" style="6" customWidth="1"/>
    <col min="2909" max="2909" width="25" style="6" customWidth="1"/>
    <col min="2910" max="2910" width="25.33203125" style="6" customWidth="1"/>
    <col min="2911" max="2911" width="25" style="6" customWidth="1"/>
    <col min="2912" max="2912" width="23.33203125" style="6" customWidth="1"/>
    <col min="2913" max="2913" width="24.33203125" style="6" customWidth="1"/>
    <col min="2914" max="2914" width="21.33203125" style="6" customWidth="1"/>
    <col min="2915" max="2915" width="26.109375" style="6" customWidth="1"/>
    <col min="2916" max="2917" width="0" style="6" hidden="1" customWidth="1"/>
    <col min="2918" max="2918" width="25.6640625" style="6" customWidth="1"/>
    <col min="2919" max="2919" width="17.6640625" style="6" customWidth="1"/>
    <col min="2920" max="2943" width="0" style="6" hidden="1" customWidth="1"/>
    <col min="2944" max="2944" width="20.33203125" style="6" customWidth="1"/>
    <col min="2945" max="2946" width="18.33203125" style="6" customWidth="1"/>
    <col min="2947" max="2954" width="9.33203125" style="6"/>
    <col min="2955" max="2955" width="26.6640625" style="6" customWidth="1"/>
    <col min="2956" max="3082" width="9.33203125" style="6"/>
    <col min="3083" max="3083" width="240.88671875" style="6" customWidth="1"/>
    <col min="3084" max="3084" width="30.33203125" style="6" customWidth="1"/>
    <col min="3085" max="3085" width="54.88671875" style="6" customWidth="1"/>
    <col min="3086" max="3086" width="56.6640625" style="6" customWidth="1"/>
    <col min="3087" max="3087" width="55.44140625" style="6" customWidth="1"/>
    <col min="3088" max="3088" width="25.6640625" style="6" customWidth="1"/>
    <col min="3089" max="3089" width="57.109375" style="6" customWidth="1"/>
    <col min="3090" max="3090" width="22.44140625" style="6" customWidth="1"/>
    <col min="3091" max="3091" width="53.5546875" style="6" customWidth="1"/>
    <col min="3092" max="3092" width="23.109375" style="6" customWidth="1"/>
    <col min="3093" max="3093" width="29.88671875" style="6" customWidth="1"/>
    <col min="3094" max="3094" width="38.88671875" style="6" customWidth="1"/>
    <col min="3095" max="3095" width="30.88671875" style="6" customWidth="1"/>
    <col min="3096" max="3096" width="31.33203125" style="6" customWidth="1"/>
    <col min="3097" max="3097" width="32.6640625" style="6" customWidth="1"/>
    <col min="3098" max="3098" width="37.6640625" style="6" customWidth="1"/>
    <col min="3099" max="3100" width="0" style="6" hidden="1" customWidth="1"/>
    <col min="3101" max="3101" width="28.109375" style="6" customWidth="1"/>
    <col min="3102" max="3102" width="30.33203125" style="6" customWidth="1"/>
    <col min="3103" max="3154" width="0" style="6" hidden="1" customWidth="1"/>
    <col min="3155" max="3155" width="23.109375" style="6" customWidth="1"/>
    <col min="3156" max="3156" width="22.88671875" style="6" customWidth="1"/>
    <col min="3157" max="3157" width="24.109375" style="6" customWidth="1"/>
    <col min="3158" max="3158" width="23.6640625" style="6" customWidth="1"/>
    <col min="3159" max="3159" width="24.33203125" style="6" customWidth="1"/>
    <col min="3160" max="3160" width="23" style="6" customWidth="1"/>
    <col min="3161" max="3161" width="24.33203125" style="6" customWidth="1"/>
    <col min="3162" max="3162" width="24" style="6" customWidth="1"/>
    <col min="3163" max="3163" width="25.33203125" style="6" customWidth="1"/>
    <col min="3164" max="3164" width="23.33203125" style="6" customWidth="1"/>
    <col min="3165" max="3165" width="25" style="6" customWidth="1"/>
    <col min="3166" max="3166" width="25.33203125" style="6" customWidth="1"/>
    <col min="3167" max="3167" width="25" style="6" customWidth="1"/>
    <col min="3168" max="3168" width="23.33203125" style="6" customWidth="1"/>
    <col min="3169" max="3169" width="24.33203125" style="6" customWidth="1"/>
    <col min="3170" max="3170" width="21.33203125" style="6" customWidth="1"/>
    <col min="3171" max="3171" width="26.109375" style="6" customWidth="1"/>
    <col min="3172" max="3173" width="0" style="6" hidden="1" customWidth="1"/>
    <col min="3174" max="3174" width="25.6640625" style="6" customWidth="1"/>
    <col min="3175" max="3175" width="17.6640625" style="6" customWidth="1"/>
    <col min="3176" max="3199" width="0" style="6" hidden="1" customWidth="1"/>
    <col min="3200" max="3200" width="20.33203125" style="6" customWidth="1"/>
    <col min="3201" max="3202" width="18.33203125" style="6" customWidth="1"/>
    <col min="3203" max="3210" width="9.33203125" style="6"/>
    <col min="3211" max="3211" width="26.6640625" style="6" customWidth="1"/>
    <col min="3212" max="3338" width="9.33203125" style="6"/>
    <col min="3339" max="3339" width="240.88671875" style="6" customWidth="1"/>
    <col min="3340" max="3340" width="30.33203125" style="6" customWidth="1"/>
    <col min="3341" max="3341" width="54.88671875" style="6" customWidth="1"/>
    <col min="3342" max="3342" width="56.6640625" style="6" customWidth="1"/>
    <col min="3343" max="3343" width="55.44140625" style="6" customWidth="1"/>
    <col min="3344" max="3344" width="25.6640625" style="6" customWidth="1"/>
    <col min="3345" max="3345" width="57.109375" style="6" customWidth="1"/>
    <col min="3346" max="3346" width="22.44140625" style="6" customWidth="1"/>
    <col min="3347" max="3347" width="53.5546875" style="6" customWidth="1"/>
    <col min="3348" max="3348" width="23.109375" style="6" customWidth="1"/>
    <col min="3349" max="3349" width="29.88671875" style="6" customWidth="1"/>
    <col min="3350" max="3350" width="38.88671875" style="6" customWidth="1"/>
    <col min="3351" max="3351" width="30.88671875" style="6" customWidth="1"/>
    <col min="3352" max="3352" width="31.33203125" style="6" customWidth="1"/>
    <col min="3353" max="3353" width="32.6640625" style="6" customWidth="1"/>
    <col min="3354" max="3354" width="37.6640625" style="6" customWidth="1"/>
    <col min="3355" max="3356" width="0" style="6" hidden="1" customWidth="1"/>
    <col min="3357" max="3357" width="28.109375" style="6" customWidth="1"/>
    <col min="3358" max="3358" width="30.33203125" style="6" customWidth="1"/>
    <col min="3359" max="3410" width="0" style="6" hidden="1" customWidth="1"/>
    <col min="3411" max="3411" width="23.109375" style="6" customWidth="1"/>
    <col min="3412" max="3412" width="22.88671875" style="6" customWidth="1"/>
    <col min="3413" max="3413" width="24.109375" style="6" customWidth="1"/>
    <col min="3414" max="3414" width="23.6640625" style="6" customWidth="1"/>
    <col min="3415" max="3415" width="24.33203125" style="6" customWidth="1"/>
    <col min="3416" max="3416" width="23" style="6" customWidth="1"/>
    <col min="3417" max="3417" width="24.33203125" style="6" customWidth="1"/>
    <col min="3418" max="3418" width="24" style="6" customWidth="1"/>
    <col min="3419" max="3419" width="25.33203125" style="6" customWidth="1"/>
    <col min="3420" max="3420" width="23.33203125" style="6" customWidth="1"/>
    <col min="3421" max="3421" width="25" style="6" customWidth="1"/>
    <col min="3422" max="3422" width="25.33203125" style="6" customWidth="1"/>
    <col min="3423" max="3423" width="25" style="6" customWidth="1"/>
    <col min="3424" max="3424" width="23.33203125" style="6" customWidth="1"/>
    <col min="3425" max="3425" width="24.33203125" style="6" customWidth="1"/>
    <col min="3426" max="3426" width="21.33203125" style="6" customWidth="1"/>
    <col min="3427" max="3427" width="26.109375" style="6" customWidth="1"/>
    <col min="3428" max="3429" width="0" style="6" hidden="1" customWidth="1"/>
    <col min="3430" max="3430" width="25.6640625" style="6" customWidth="1"/>
    <col min="3431" max="3431" width="17.6640625" style="6" customWidth="1"/>
    <col min="3432" max="3455" width="0" style="6" hidden="1" customWidth="1"/>
    <col min="3456" max="3456" width="20.33203125" style="6" customWidth="1"/>
    <col min="3457" max="3458" width="18.33203125" style="6" customWidth="1"/>
    <col min="3459" max="3466" width="9.33203125" style="6"/>
    <col min="3467" max="3467" width="26.6640625" style="6" customWidth="1"/>
    <col min="3468" max="3594" width="9.33203125" style="6"/>
    <col min="3595" max="3595" width="240.88671875" style="6" customWidth="1"/>
    <col min="3596" max="3596" width="30.33203125" style="6" customWidth="1"/>
    <col min="3597" max="3597" width="54.88671875" style="6" customWidth="1"/>
    <col min="3598" max="3598" width="56.6640625" style="6" customWidth="1"/>
    <col min="3599" max="3599" width="55.44140625" style="6" customWidth="1"/>
    <col min="3600" max="3600" width="25.6640625" style="6" customWidth="1"/>
    <col min="3601" max="3601" width="57.109375" style="6" customWidth="1"/>
    <col min="3602" max="3602" width="22.44140625" style="6" customWidth="1"/>
    <col min="3603" max="3603" width="53.5546875" style="6" customWidth="1"/>
    <col min="3604" max="3604" width="23.109375" style="6" customWidth="1"/>
    <col min="3605" max="3605" width="29.88671875" style="6" customWidth="1"/>
    <col min="3606" max="3606" width="38.88671875" style="6" customWidth="1"/>
    <col min="3607" max="3607" width="30.88671875" style="6" customWidth="1"/>
    <col min="3608" max="3608" width="31.33203125" style="6" customWidth="1"/>
    <col min="3609" max="3609" width="32.6640625" style="6" customWidth="1"/>
    <col min="3610" max="3610" width="37.6640625" style="6" customWidth="1"/>
    <col min="3611" max="3612" width="0" style="6" hidden="1" customWidth="1"/>
    <col min="3613" max="3613" width="28.109375" style="6" customWidth="1"/>
    <col min="3614" max="3614" width="30.33203125" style="6" customWidth="1"/>
    <col min="3615" max="3666" width="0" style="6" hidden="1" customWidth="1"/>
    <col min="3667" max="3667" width="23.109375" style="6" customWidth="1"/>
    <col min="3668" max="3668" width="22.88671875" style="6" customWidth="1"/>
    <col min="3669" max="3669" width="24.109375" style="6" customWidth="1"/>
    <col min="3670" max="3670" width="23.6640625" style="6" customWidth="1"/>
    <col min="3671" max="3671" width="24.33203125" style="6" customWidth="1"/>
    <col min="3672" max="3672" width="23" style="6" customWidth="1"/>
    <col min="3673" max="3673" width="24.33203125" style="6" customWidth="1"/>
    <col min="3674" max="3674" width="24" style="6" customWidth="1"/>
    <col min="3675" max="3675" width="25.33203125" style="6" customWidth="1"/>
    <col min="3676" max="3676" width="23.33203125" style="6" customWidth="1"/>
    <col min="3677" max="3677" width="25" style="6" customWidth="1"/>
    <col min="3678" max="3678" width="25.33203125" style="6" customWidth="1"/>
    <col min="3679" max="3679" width="25" style="6" customWidth="1"/>
    <col min="3680" max="3680" width="23.33203125" style="6" customWidth="1"/>
    <col min="3681" max="3681" width="24.33203125" style="6" customWidth="1"/>
    <col min="3682" max="3682" width="21.33203125" style="6" customWidth="1"/>
    <col min="3683" max="3683" width="26.109375" style="6" customWidth="1"/>
    <col min="3684" max="3685" width="0" style="6" hidden="1" customWidth="1"/>
    <col min="3686" max="3686" width="25.6640625" style="6" customWidth="1"/>
    <col min="3687" max="3687" width="17.6640625" style="6" customWidth="1"/>
    <col min="3688" max="3711" width="0" style="6" hidden="1" customWidth="1"/>
    <col min="3712" max="3712" width="20.33203125" style="6" customWidth="1"/>
    <col min="3713" max="3714" width="18.33203125" style="6" customWidth="1"/>
    <col min="3715" max="3722" width="9.33203125" style="6"/>
    <col min="3723" max="3723" width="26.6640625" style="6" customWidth="1"/>
    <col min="3724" max="3850" width="9.33203125" style="6"/>
    <col min="3851" max="3851" width="240.88671875" style="6" customWidth="1"/>
    <col min="3852" max="3852" width="30.33203125" style="6" customWidth="1"/>
    <col min="3853" max="3853" width="54.88671875" style="6" customWidth="1"/>
    <col min="3854" max="3854" width="56.6640625" style="6" customWidth="1"/>
    <col min="3855" max="3855" width="55.44140625" style="6" customWidth="1"/>
    <col min="3856" max="3856" width="25.6640625" style="6" customWidth="1"/>
    <col min="3857" max="3857" width="57.109375" style="6" customWidth="1"/>
    <col min="3858" max="3858" width="22.44140625" style="6" customWidth="1"/>
    <col min="3859" max="3859" width="53.5546875" style="6" customWidth="1"/>
    <col min="3860" max="3860" width="23.109375" style="6" customWidth="1"/>
    <col min="3861" max="3861" width="29.88671875" style="6" customWidth="1"/>
    <col min="3862" max="3862" width="38.88671875" style="6" customWidth="1"/>
    <col min="3863" max="3863" width="30.88671875" style="6" customWidth="1"/>
    <col min="3864" max="3864" width="31.33203125" style="6" customWidth="1"/>
    <col min="3865" max="3865" width="32.6640625" style="6" customWidth="1"/>
    <col min="3866" max="3866" width="37.6640625" style="6" customWidth="1"/>
    <col min="3867" max="3868" width="0" style="6" hidden="1" customWidth="1"/>
    <col min="3869" max="3869" width="28.109375" style="6" customWidth="1"/>
    <col min="3870" max="3870" width="30.33203125" style="6" customWidth="1"/>
    <col min="3871" max="3922" width="0" style="6" hidden="1" customWidth="1"/>
    <col min="3923" max="3923" width="23.109375" style="6" customWidth="1"/>
    <col min="3924" max="3924" width="22.88671875" style="6" customWidth="1"/>
    <col min="3925" max="3925" width="24.109375" style="6" customWidth="1"/>
    <col min="3926" max="3926" width="23.6640625" style="6" customWidth="1"/>
    <col min="3927" max="3927" width="24.33203125" style="6" customWidth="1"/>
    <col min="3928" max="3928" width="23" style="6" customWidth="1"/>
    <col min="3929" max="3929" width="24.33203125" style="6" customWidth="1"/>
    <col min="3930" max="3930" width="24" style="6" customWidth="1"/>
    <col min="3931" max="3931" width="25.33203125" style="6" customWidth="1"/>
    <col min="3932" max="3932" width="23.33203125" style="6" customWidth="1"/>
    <col min="3933" max="3933" width="25" style="6" customWidth="1"/>
    <col min="3934" max="3934" width="25.33203125" style="6" customWidth="1"/>
    <col min="3935" max="3935" width="25" style="6" customWidth="1"/>
    <col min="3936" max="3936" width="23.33203125" style="6" customWidth="1"/>
    <col min="3937" max="3937" width="24.33203125" style="6" customWidth="1"/>
    <col min="3938" max="3938" width="21.33203125" style="6" customWidth="1"/>
    <col min="3939" max="3939" width="26.109375" style="6" customWidth="1"/>
    <col min="3940" max="3941" width="0" style="6" hidden="1" customWidth="1"/>
    <col min="3942" max="3942" width="25.6640625" style="6" customWidth="1"/>
    <col min="3943" max="3943" width="17.6640625" style="6" customWidth="1"/>
    <col min="3944" max="3967" width="0" style="6" hidden="1" customWidth="1"/>
    <col min="3968" max="3968" width="20.33203125" style="6" customWidth="1"/>
    <col min="3969" max="3970" width="18.33203125" style="6" customWidth="1"/>
    <col min="3971" max="3978" width="9.33203125" style="6"/>
    <col min="3979" max="3979" width="26.6640625" style="6" customWidth="1"/>
    <col min="3980" max="4106" width="9.33203125" style="6"/>
    <col min="4107" max="4107" width="240.88671875" style="6" customWidth="1"/>
    <col min="4108" max="4108" width="30.33203125" style="6" customWidth="1"/>
    <col min="4109" max="4109" width="54.88671875" style="6" customWidth="1"/>
    <col min="4110" max="4110" width="56.6640625" style="6" customWidth="1"/>
    <col min="4111" max="4111" width="55.44140625" style="6" customWidth="1"/>
    <col min="4112" max="4112" width="25.6640625" style="6" customWidth="1"/>
    <col min="4113" max="4113" width="57.109375" style="6" customWidth="1"/>
    <col min="4114" max="4114" width="22.44140625" style="6" customWidth="1"/>
    <col min="4115" max="4115" width="53.5546875" style="6" customWidth="1"/>
    <col min="4116" max="4116" width="23.109375" style="6" customWidth="1"/>
    <col min="4117" max="4117" width="29.88671875" style="6" customWidth="1"/>
    <col min="4118" max="4118" width="38.88671875" style="6" customWidth="1"/>
    <col min="4119" max="4119" width="30.88671875" style="6" customWidth="1"/>
    <col min="4120" max="4120" width="31.33203125" style="6" customWidth="1"/>
    <col min="4121" max="4121" width="32.6640625" style="6" customWidth="1"/>
    <col min="4122" max="4122" width="37.6640625" style="6" customWidth="1"/>
    <col min="4123" max="4124" width="0" style="6" hidden="1" customWidth="1"/>
    <col min="4125" max="4125" width="28.109375" style="6" customWidth="1"/>
    <col min="4126" max="4126" width="30.33203125" style="6" customWidth="1"/>
    <col min="4127" max="4178" width="0" style="6" hidden="1" customWidth="1"/>
    <col min="4179" max="4179" width="23.109375" style="6" customWidth="1"/>
    <col min="4180" max="4180" width="22.88671875" style="6" customWidth="1"/>
    <col min="4181" max="4181" width="24.109375" style="6" customWidth="1"/>
    <col min="4182" max="4182" width="23.6640625" style="6" customWidth="1"/>
    <col min="4183" max="4183" width="24.33203125" style="6" customWidth="1"/>
    <col min="4184" max="4184" width="23" style="6" customWidth="1"/>
    <col min="4185" max="4185" width="24.33203125" style="6" customWidth="1"/>
    <col min="4186" max="4186" width="24" style="6" customWidth="1"/>
    <col min="4187" max="4187" width="25.33203125" style="6" customWidth="1"/>
    <col min="4188" max="4188" width="23.33203125" style="6" customWidth="1"/>
    <col min="4189" max="4189" width="25" style="6" customWidth="1"/>
    <col min="4190" max="4190" width="25.33203125" style="6" customWidth="1"/>
    <col min="4191" max="4191" width="25" style="6" customWidth="1"/>
    <col min="4192" max="4192" width="23.33203125" style="6" customWidth="1"/>
    <col min="4193" max="4193" width="24.33203125" style="6" customWidth="1"/>
    <col min="4194" max="4194" width="21.33203125" style="6" customWidth="1"/>
    <col min="4195" max="4195" width="26.109375" style="6" customWidth="1"/>
    <col min="4196" max="4197" width="0" style="6" hidden="1" customWidth="1"/>
    <col min="4198" max="4198" width="25.6640625" style="6" customWidth="1"/>
    <col min="4199" max="4199" width="17.6640625" style="6" customWidth="1"/>
    <col min="4200" max="4223" width="0" style="6" hidden="1" customWidth="1"/>
    <col min="4224" max="4224" width="20.33203125" style="6" customWidth="1"/>
    <col min="4225" max="4226" width="18.33203125" style="6" customWidth="1"/>
    <col min="4227" max="4234" width="9.33203125" style="6"/>
    <col min="4235" max="4235" width="26.6640625" style="6" customWidth="1"/>
    <col min="4236" max="4362" width="9.33203125" style="6"/>
    <col min="4363" max="4363" width="240.88671875" style="6" customWidth="1"/>
    <col min="4364" max="4364" width="30.33203125" style="6" customWidth="1"/>
    <col min="4365" max="4365" width="54.88671875" style="6" customWidth="1"/>
    <col min="4366" max="4366" width="56.6640625" style="6" customWidth="1"/>
    <col min="4367" max="4367" width="55.44140625" style="6" customWidth="1"/>
    <col min="4368" max="4368" width="25.6640625" style="6" customWidth="1"/>
    <col min="4369" max="4369" width="57.109375" style="6" customWidth="1"/>
    <col min="4370" max="4370" width="22.44140625" style="6" customWidth="1"/>
    <col min="4371" max="4371" width="53.5546875" style="6" customWidth="1"/>
    <col min="4372" max="4372" width="23.109375" style="6" customWidth="1"/>
    <col min="4373" max="4373" width="29.88671875" style="6" customWidth="1"/>
    <col min="4374" max="4374" width="38.88671875" style="6" customWidth="1"/>
    <col min="4375" max="4375" width="30.88671875" style="6" customWidth="1"/>
    <col min="4376" max="4376" width="31.33203125" style="6" customWidth="1"/>
    <col min="4377" max="4377" width="32.6640625" style="6" customWidth="1"/>
    <col min="4378" max="4378" width="37.6640625" style="6" customWidth="1"/>
    <col min="4379" max="4380" width="0" style="6" hidden="1" customWidth="1"/>
    <col min="4381" max="4381" width="28.109375" style="6" customWidth="1"/>
    <col min="4382" max="4382" width="30.33203125" style="6" customWidth="1"/>
    <col min="4383" max="4434" width="0" style="6" hidden="1" customWidth="1"/>
    <col min="4435" max="4435" width="23.109375" style="6" customWidth="1"/>
    <col min="4436" max="4436" width="22.88671875" style="6" customWidth="1"/>
    <col min="4437" max="4437" width="24.109375" style="6" customWidth="1"/>
    <col min="4438" max="4438" width="23.6640625" style="6" customWidth="1"/>
    <col min="4439" max="4439" width="24.33203125" style="6" customWidth="1"/>
    <col min="4440" max="4440" width="23" style="6" customWidth="1"/>
    <col min="4441" max="4441" width="24.33203125" style="6" customWidth="1"/>
    <col min="4442" max="4442" width="24" style="6" customWidth="1"/>
    <col min="4443" max="4443" width="25.33203125" style="6" customWidth="1"/>
    <col min="4444" max="4444" width="23.33203125" style="6" customWidth="1"/>
    <col min="4445" max="4445" width="25" style="6" customWidth="1"/>
    <col min="4446" max="4446" width="25.33203125" style="6" customWidth="1"/>
    <col min="4447" max="4447" width="25" style="6" customWidth="1"/>
    <col min="4448" max="4448" width="23.33203125" style="6" customWidth="1"/>
    <col min="4449" max="4449" width="24.33203125" style="6" customWidth="1"/>
    <col min="4450" max="4450" width="21.33203125" style="6" customWidth="1"/>
    <col min="4451" max="4451" width="26.109375" style="6" customWidth="1"/>
    <col min="4452" max="4453" width="0" style="6" hidden="1" customWidth="1"/>
    <col min="4454" max="4454" width="25.6640625" style="6" customWidth="1"/>
    <col min="4455" max="4455" width="17.6640625" style="6" customWidth="1"/>
    <col min="4456" max="4479" width="0" style="6" hidden="1" customWidth="1"/>
    <col min="4480" max="4480" width="20.33203125" style="6" customWidth="1"/>
    <col min="4481" max="4482" width="18.33203125" style="6" customWidth="1"/>
    <col min="4483" max="4490" width="9.33203125" style="6"/>
    <col min="4491" max="4491" width="26.6640625" style="6" customWidth="1"/>
    <col min="4492" max="4618" width="9.33203125" style="6"/>
    <col min="4619" max="4619" width="240.88671875" style="6" customWidth="1"/>
    <col min="4620" max="4620" width="30.33203125" style="6" customWidth="1"/>
    <col min="4621" max="4621" width="54.88671875" style="6" customWidth="1"/>
    <col min="4622" max="4622" width="56.6640625" style="6" customWidth="1"/>
    <col min="4623" max="4623" width="55.44140625" style="6" customWidth="1"/>
    <col min="4624" max="4624" width="25.6640625" style="6" customWidth="1"/>
    <col min="4625" max="4625" width="57.109375" style="6" customWidth="1"/>
    <col min="4626" max="4626" width="22.44140625" style="6" customWidth="1"/>
    <col min="4627" max="4627" width="53.5546875" style="6" customWidth="1"/>
    <col min="4628" max="4628" width="23.109375" style="6" customWidth="1"/>
    <col min="4629" max="4629" width="29.88671875" style="6" customWidth="1"/>
    <col min="4630" max="4630" width="38.88671875" style="6" customWidth="1"/>
    <col min="4631" max="4631" width="30.88671875" style="6" customWidth="1"/>
    <col min="4632" max="4632" width="31.33203125" style="6" customWidth="1"/>
    <col min="4633" max="4633" width="32.6640625" style="6" customWidth="1"/>
    <col min="4634" max="4634" width="37.6640625" style="6" customWidth="1"/>
    <col min="4635" max="4636" width="0" style="6" hidden="1" customWidth="1"/>
    <col min="4637" max="4637" width="28.109375" style="6" customWidth="1"/>
    <col min="4638" max="4638" width="30.33203125" style="6" customWidth="1"/>
    <col min="4639" max="4690" width="0" style="6" hidden="1" customWidth="1"/>
    <col min="4691" max="4691" width="23.109375" style="6" customWidth="1"/>
    <col min="4692" max="4692" width="22.88671875" style="6" customWidth="1"/>
    <col min="4693" max="4693" width="24.109375" style="6" customWidth="1"/>
    <col min="4694" max="4694" width="23.6640625" style="6" customWidth="1"/>
    <col min="4695" max="4695" width="24.33203125" style="6" customWidth="1"/>
    <col min="4696" max="4696" width="23" style="6" customWidth="1"/>
    <col min="4697" max="4697" width="24.33203125" style="6" customWidth="1"/>
    <col min="4698" max="4698" width="24" style="6" customWidth="1"/>
    <col min="4699" max="4699" width="25.33203125" style="6" customWidth="1"/>
    <col min="4700" max="4700" width="23.33203125" style="6" customWidth="1"/>
    <col min="4701" max="4701" width="25" style="6" customWidth="1"/>
    <col min="4702" max="4702" width="25.33203125" style="6" customWidth="1"/>
    <col min="4703" max="4703" width="25" style="6" customWidth="1"/>
    <col min="4704" max="4704" width="23.33203125" style="6" customWidth="1"/>
    <col min="4705" max="4705" width="24.33203125" style="6" customWidth="1"/>
    <col min="4706" max="4706" width="21.33203125" style="6" customWidth="1"/>
    <col min="4707" max="4707" width="26.109375" style="6" customWidth="1"/>
    <col min="4708" max="4709" width="0" style="6" hidden="1" customWidth="1"/>
    <col min="4710" max="4710" width="25.6640625" style="6" customWidth="1"/>
    <col min="4711" max="4711" width="17.6640625" style="6" customWidth="1"/>
    <col min="4712" max="4735" width="0" style="6" hidden="1" customWidth="1"/>
    <col min="4736" max="4736" width="20.33203125" style="6" customWidth="1"/>
    <col min="4737" max="4738" width="18.33203125" style="6" customWidth="1"/>
    <col min="4739" max="4746" width="9.33203125" style="6"/>
    <col min="4747" max="4747" width="26.6640625" style="6" customWidth="1"/>
    <col min="4748" max="4874" width="9.33203125" style="6"/>
    <col min="4875" max="4875" width="240.88671875" style="6" customWidth="1"/>
    <col min="4876" max="4876" width="30.33203125" style="6" customWidth="1"/>
    <col min="4877" max="4877" width="54.88671875" style="6" customWidth="1"/>
    <col min="4878" max="4878" width="56.6640625" style="6" customWidth="1"/>
    <col min="4879" max="4879" width="55.44140625" style="6" customWidth="1"/>
    <col min="4880" max="4880" width="25.6640625" style="6" customWidth="1"/>
    <col min="4881" max="4881" width="57.109375" style="6" customWidth="1"/>
    <col min="4882" max="4882" width="22.44140625" style="6" customWidth="1"/>
    <col min="4883" max="4883" width="53.5546875" style="6" customWidth="1"/>
    <col min="4884" max="4884" width="23.109375" style="6" customWidth="1"/>
    <col min="4885" max="4885" width="29.88671875" style="6" customWidth="1"/>
    <col min="4886" max="4886" width="38.88671875" style="6" customWidth="1"/>
    <col min="4887" max="4887" width="30.88671875" style="6" customWidth="1"/>
    <col min="4888" max="4888" width="31.33203125" style="6" customWidth="1"/>
    <col min="4889" max="4889" width="32.6640625" style="6" customWidth="1"/>
    <col min="4890" max="4890" width="37.6640625" style="6" customWidth="1"/>
    <col min="4891" max="4892" width="0" style="6" hidden="1" customWidth="1"/>
    <col min="4893" max="4893" width="28.109375" style="6" customWidth="1"/>
    <col min="4894" max="4894" width="30.33203125" style="6" customWidth="1"/>
    <col min="4895" max="4946" width="0" style="6" hidden="1" customWidth="1"/>
    <col min="4947" max="4947" width="23.109375" style="6" customWidth="1"/>
    <col min="4948" max="4948" width="22.88671875" style="6" customWidth="1"/>
    <col min="4949" max="4949" width="24.109375" style="6" customWidth="1"/>
    <col min="4950" max="4950" width="23.6640625" style="6" customWidth="1"/>
    <col min="4951" max="4951" width="24.33203125" style="6" customWidth="1"/>
    <col min="4952" max="4952" width="23" style="6" customWidth="1"/>
    <col min="4953" max="4953" width="24.33203125" style="6" customWidth="1"/>
    <col min="4954" max="4954" width="24" style="6" customWidth="1"/>
    <col min="4955" max="4955" width="25.33203125" style="6" customWidth="1"/>
    <col min="4956" max="4956" width="23.33203125" style="6" customWidth="1"/>
    <col min="4957" max="4957" width="25" style="6" customWidth="1"/>
    <col min="4958" max="4958" width="25.33203125" style="6" customWidth="1"/>
    <col min="4959" max="4959" width="25" style="6" customWidth="1"/>
    <col min="4960" max="4960" width="23.33203125" style="6" customWidth="1"/>
    <col min="4961" max="4961" width="24.33203125" style="6" customWidth="1"/>
    <col min="4962" max="4962" width="21.33203125" style="6" customWidth="1"/>
    <col min="4963" max="4963" width="26.109375" style="6" customWidth="1"/>
    <col min="4964" max="4965" width="0" style="6" hidden="1" customWidth="1"/>
    <col min="4966" max="4966" width="25.6640625" style="6" customWidth="1"/>
    <col min="4967" max="4967" width="17.6640625" style="6" customWidth="1"/>
    <col min="4968" max="4991" width="0" style="6" hidden="1" customWidth="1"/>
    <col min="4992" max="4992" width="20.33203125" style="6" customWidth="1"/>
    <col min="4993" max="4994" width="18.33203125" style="6" customWidth="1"/>
    <col min="4995" max="5002" width="9.33203125" style="6"/>
    <col min="5003" max="5003" width="26.6640625" style="6" customWidth="1"/>
    <col min="5004" max="5130" width="9.33203125" style="6"/>
    <col min="5131" max="5131" width="240.88671875" style="6" customWidth="1"/>
    <col min="5132" max="5132" width="30.33203125" style="6" customWidth="1"/>
    <col min="5133" max="5133" width="54.88671875" style="6" customWidth="1"/>
    <col min="5134" max="5134" width="56.6640625" style="6" customWidth="1"/>
    <col min="5135" max="5135" width="55.44140625" style="6" customWidth="1"/>
    <col min="5136" max="5136" width="25.6640625" style="6" customWidth="1"/>
    <col min="5137" max="5137" width="57.109375" style="6" customWidth="1"/>
    <col min="5138" max="5138" width="22.44140625" style="6" customWidth="1"/>
    <col min="5139" max="5139" width="53.5546875" style="6" customWidth="1"/>
    <col min="5140" max="5140" width="23.109375" style="6" customWidth="1"/>
    <col min="5141" max="5141" width="29.88671875" style="6" customWidth="1"/>
    <col min="5142" max="5142" width="38.88671875" style="6" customWidth="1"/>
    <col min="5143" max="5143" width="30.88671875" style="6" customWidth="1"/>
    <col min="5144" max="5144" width="31.33203125" style="6" customWidth="1"/>
    <col min="5145" max="5145" width="32.6640625" style="6" customWidth="1"/>
    <col min="5146" max="5146" width="37.6640625" style="6" customWidth="1"/>
    <col min="5147" max="5148" width="0" style="6" hidden="1" customWidth="1"/>
    <col min="5149" max="5149" width="28.109375" style="6" customWidth="1"/>
    <col min="5150" max="5150" width="30.33203125" style="6" customWidth="1"/>
    <col min="5151" max="5202" width="0" style="6" hidden="1" customWidth="1"/>
    <col min="5203" max="5203" width="23.109375" style="6" customWidth="1"/>
    <col min="5204" max="5204" width="22.88671875" style="6" customWidth="1"/>
    <col min="5205" max="5205" width="24.109375" style="6" customWidth="1"/>
    <col min="5206" max="5206" width="23.6640625" style="6" customWidth="1"/>
    <col min="5207" max="5207" width="24.33203125" style="6" customWidth="1"/>
    <col min="5208" max="5208" width="23" style="6" customWidth="1"/>
    <col min="5209" max="5209" width="24.33203125" style="6" customWidth="1"/>
    <col min="5210" max="5210" width="24" style="6" customWidth="1"/>
    <col min="5211" max="5211" width="25.33203125" style="6" customWidth="1"/>
    <col min="5212" max="5212" width="23.33203125" style="6" customWidth="1"/>
    <col min="5213" max="5213" width="25" style="6" customWidth="1"/>
    <col min="5214" max="5214" width="25.33203125" style="6" customWidth="1"/>
    <col min="5215" max="5215" width="25" style="6" customWidth="1"/>
    <col min="5216" max="5216" width="23.33203125" style="6" customWidth="1"/>
    <col min="5217" max="5217" width="24.33203125" style="6" customWidth="1"/>
    <col min="5218" max="5218" width="21.33203125" style="6" customWidth="1"/>
    <col min="5219" max="5219" width="26.109375" style="6" customWidth="1"/>
    <col min="5220" max="5221" width="0" style="6" hidden="1" customWidth="1"/>
    <col min="5222" max="5222" width="25.6640625" style="6" customWidth="1"/>
    <col min="5223" max="5223" width="17.6640625" style="6" customWidth="1"/>
    <col min="5224" max="5247" width="0" style="6" hidden="1" customWidth="1"/>
    <col min="5248" max="5248" width="20.33203125" style="6" customWidth="1"/>
    <col min="5249" max="5250" width="18.33203125" style="6" customWidth="1"/>
    <col min="5251" max="5258" width="9.33203125" style="6"/>
    <col min="5259" max="5259" width="26.6640625" style="6" customWidth="1"/>
    <col min="5260" max="5386" width="9.33203125" style="6"/>
    <col min="5387" max="5387" width="240.88671875" style="6" customWidth="1"/>
    <col min="5388" max="5388" width="30.33203125" style="6" customWidth="1"/>
    <col min="5389" max="5389" width="54.88671875" style="6" customWidth="1"/>
    <col min="5390" max="5390" width="56.6640625" style="6" customWidth="1"/>
    <col min="5391" max="5391" width="55.44140625" style="6" customWidth="1"/>
    <col min="5392" max="5392" width="25.6640625" style="6" customWidth="1"/>
    <col min="5393" max="5393" width="57.109375" style="6" customWidth="1"/>
    <col min="5394" max="5394" width="22.44140625" style="6" customWidth="1"/>
    <col min="5395" max="5395" width="53.5546875" style="6" customWidth="1"/>
    <col min="5396" max="5396" width="23.109375" style="6" customWidth="1"/>
    <col min="5397" max="5397" width="29.88671875" style="6" customWidth="1"/>
    <col min="5398" max="5398" width="38.88671875" style="6" customWidth="1"/>
    <col min="5399" max="5399" width="30.88671875" style="6" customWidth="1"/>
    <col min="5400" max="5400" width="31.33203125" style="6" customWidth="1"/>
    <col min="5401" max="5401" width="32.6640625" style="6" customWidth="1"/>
    <col min="5402" max="5402" width="37.6640625" style="6" customWidth="1"/>
    <col min="5403" max="5404" width="0" style="6" hidden="1" customWidth="1"/>
    <col min="5405" max="5405" width="28.109375" style="6" customWidth="1"/>
    <col min="5406" max="5406" width="30.33203125" style="6" customWidth="1"/>
    <col min="5407" max="5458" width="0" style="6" hidden="1" customWidth="1"/>
    <col min="5459" max="5459" width="23.109375" style="6" customWidth="1"/>
    <col min="5460" max="5460" width="22.88671875" style="6" customWidth="1"/>
    <col min="5461" max="5461" width="24.109375" style="6" customWidth="1"/>
    <col min="5462" max="5462" width="23.6640625" style="6" customWidth="1"/>
    <col min="5463" max="5463" width="24.33203125" style="6" customWidth="1"/>
    <col min="5464" max="5464" width="23" style="6" customWidth="1"/>
    <col min="5465" max="5465" width="24.33203125" style="6" customWidth="1"/>
    <col min="5466" max="5466" width="24" style="6" customWidth="1"/>
    <col min="5467" max="5467" width="25.33203125" style="6" customWidth="1"/>
    <col min="5468" max="5468" width="23.33203125" style="6" customWidth="1"/>
    <col min="5469" max="5469" width="25" style="6" customWidth="1"/>
    <col min="5470" max="5470" width="25.33203125" style="6" customWidth="1"/>
    <col min="5471" max="5471" width="25" style="6" customWidth="1"/>
    <col min="5472" max="5472" width="23.33203125" style="6" customWidth="1"/>
    <col min="5473" max="5473" width="24.33203125" style="6" customWidth="1"/>
    <col min="5474" max="5474" width="21.33203125" style="6" customWidth="1"/>
    <col min="5475" max="5475" width="26.109375" style="6" customWidth="1"/>
    <col min="5476" max="5477" width="0" style="6" hidden="1" customWidth="1"/>
    <col min="5478" max="5478" width="25.6640625" style="6" customWidth="1"/>
    <col min="5479" max="5479" width="17.6640625" style="6" customWidth="1"/>
    <col min="5480" max="5503" width="0" style="6" hidden="1" customWidth="1"/>
    <col min="5504" max="5504" width="20.33203125" style="6" customWidth="1"/>
    <col min="5505" max="5506" width="18.33203125" style="6" customWidth="1"/>
    <col min="5507" max="5514" width="9.33203125" style="6"/>
    <col min="5515" max="5515" width="26.6640625" style="6" customWidth="1"/>
    <col min="5516" max="5642" width="9.33203125" style="6"/>
    <col min="5643" max="5643" width="240.88671875" style="6" customWidth="1"/>
    <col min="5644" max="5644" width="30.33203125" style="6" customWidth="1"/>
    <col min="5645" max="5645" width="54.88671875" style="6" customWidth="1"/>
    <col min="5646" max="5646" width="56.6640625" style="6" customWidth="1"/>
    <col min="5647" max="5647" width="55.44140625" style="6" customWidth="1"/>
    <col min="5648" max="5648" width="25.6640625" style="6" customWidth="1"/>
    <col min="5649" max="5649" width="57.109375" style="6" customWidth="1"/>
    <col min="5650" max="5650" width="22.44140625" style="6" customWidth="1"/>
    <col min="5651" max="5651" width="53.5546875" style="6" customWidth="1"/>
    <col min="5652" max="5652" width="23.109375" style="6" customWidth="1"/>
    <col min="5653" max="5653" width="29.88671875" style="6" customWidth="1"/>
    <col min="5654" max="5654" width="38.88671875" style="6" customWidth="1"/>
    <col min="5655" max="5655" width="30.88671875" style="6" customWidth="1"/>
    <col min="5656" max="5656" width="31.33203125" style="6" customWidth="1"/>
    <col min="5657" max="5657" width="32.6640625" style="6" customWidth="1"/>
    <col min="5658" max="5658" width="37.6640625" style="6" customWidth="1"/>
    <col min="5659" max="5660" width="0" style="6" hidden="1" customWidth="1"/>
    <col min="5661" max="5661" width="28.109375" style="6" customWidth="1"/>
    <col min="5662" max="5662" width="30.33203125" style="6" customWidth="1"/>
    <col min="5663" max="5714" width="0" style="6" hidden="1" customWidth="1"/>
    <col min="5715" max="5715" width="23.109375" style="6" customWidth="1"/>
    <col min="5716" max="5716" width="22.88671875" style="6" customWidth="1"/>
    <col min="5717" max="5717" width="24.109375" style="6" customWidth="1"/>
    <col min="5718" max="5718" width="23.6640625" style="6" customWidth="1"/>
    <col min="5719" max="5719" width="24.33203125" style="6" customWidth="1"/>
    <col min="5720" max="5720" width="23" style="6" customWidth="1"/>
    <col min="5721" max="5721" width="24.33203125" style="6" customWidth="1"/>
    <col min="5722" max="5722" width="24" style="6" customWidth="1"/>
    <col min="5723" max="5723" width="25.33203125" style="6" customWidth="1"/>
    <col min="5724" max="5724" width="23.33203125" style="6" customWidth="1"/>
    <col min="5725" max="5725" width="25" style="6" customWidth="1"/>
    <col min="5726" max="5726" width="25.33203125" style="6" customWidth="1"/>
    <col min="5727" max="5727" width="25" style="6" customWidth="1"/>
    <col min="5728" max="5728" width="23.33203125" style="6" customWidth="1"/>
    <col min="5729" max="5729" width="24.33203125" style="6" customWidth="1"/>
    <col min="5730" max="5730" width="21.33203125" style="6" customWidth="1"/>
    <col min="5731" max="5731" width="26.109375" style="6" customWidth="1"/>
    <col min="5732" max="5733" width="0" style="6" hidden="1" customWidth="1"/>
    <col min="5734" max="5734" width="25.6640625" style="6" customWidth="1"/>
    <col min="5735" max="5735" width="17.6640625" style="6" customWidth="1"/>
    <col min="5736" max="5759" width="0" style="6" hidden="1" customWidth="1"/>
    <col min="5760" max="5760" width="20.33203125" style="6" customWidth="1"/>
    <col min="5761" max="5762" width="18.33203125" style="6" customWidth="1"/>
    <col min="5763" max="5770" width="9.33203125" style="6"/>
    <col min="5771" max="5771" width="26.6640625" style="6" customWidth="1"/>
    <col min="5772" max="5898" width="9.33203125" style="6"/>
    <col min="5899" max="5899" width="240.88671875" style="6" customWidth="1"/>
    <col min="5900" max="5900" width="30.33203125" style="6" customWidth="1"/>
    <col min="5901" max="5901" width="54.88671875" style="6" customWidth="1"/>
    <col min="5902" max="5902" width="56.6640625" style="6" customWidth="1"/>
    <col min="5903" max="5903" width="55.44140625" style="6" customWidth="1"/>
    <col min="5904" max="5904" width="25.6640625" style="6" customWidth="1"/>
    <col min="5905" max="5905" width="57.109375" style="6" customWidth="1"/>
    <col min="5906" max="5906" width="22.44140625" style="6" customWidth="1"/>
    <col min="5907" max="5907" width="53.5546875" style="6" customWidth="1"/>
    <col min="5908" max="5908" width="23.109375" style="6" customWidth="1"/>
    <col min="5909" max="5909" width="29.88671875" style="6" customWidth="1"/>
    <col min="5910" max="5910" width="38.88671875" style="6" customWidth="1"/>
    <col min="5911" max="5911" width="30.88671875" style="6" customWidth="1"/>
    <col min="5912" max="5912" width="31.33203125" style="6" customWidth="1"/>
    <col min="5913" max="5913" width="32.6640625" style="6" customWidth="1"/>
    <col min="5914" max="5914" width="37.6640625" style="6" customWidth="1"/>
    <col min="5915" max="5916" width="0" style="6" hidden="1" customWidth="1"/>
    <col min="5917" max="5917" width="28.109375" style="6" customWidth="1"/>
    <col min="5918" max="5918" width="30.33203125" style="6" customWidth="1"/>
    <col min="5919" max="5970" width="0" style="6" hidden="1" customWidth="1"/>
    <col min="5971" max="5971" width="23.109375" style="6" customWidth="1"/>
    <col min="5972" max="5972" width="22.88671875" style="6" customWidth="1"/>
    <col min="5973" max="5973" width="24.109375" style="6" customWidth="1"/>
    <col min="5974" max="5974" width="23.6640625" style="6" customWidth="1"/>
    <col min="5975" max="5975" width="24.33203125" style="6" customWidth="1"/>
    <col min="5976" max="5976" width="23" style="6" customWidth="1"/>
    <col min="5977" max="5977" width="24.33203125" style="6" customWidth="1"/>
    <col min="5978" max="5978" width="24" style="6" customWidth="1"/>
    <col min="5979" max="5979" width="25.33203125" style="6" customWidth="1"/>
    <col min="5980" max="5980" width="23.33203125" style="6" customWidth="1"/>
    <col min="5981" max="5981" width="25" style="6" customWidth="1"/>
    <col min="5982" max="5982" width="25.33203125" style="6" customWidth="1"/>
    <col min="5983" max="5983" width="25" style="6" customWidth="1"/>
    <col min="5984" max="5984" width="23.33203125" style="6" customWidth="1"/>
    <col min="5985" max="5985" width="24.33203125" style="6" customWidth="1"/>
    <col min="5986" max="5986" width="21.33203125" style="6" customWidth="1"/>
    <col min="5987" max="5987" width="26.109375" style="6" customWidth="1"/>
    <col min="5988" max="5989" width="0" style="6" hidden="1" customWidth="1"/>
    <col min="5990" max="5990" width="25.6640625" style="6" customWidth="1"/>
    <col min="5991" max="5991" width="17.6640625" style="6" customWidth="1"/>
    <col min="5992" max="6015" width="0" style="6" hidden="1" customWidth="1"/>
    <col min="6016" max="6016" width="20.33203125" style="6" customWidth="1"/>
    <col min="6017" max="6018" width="18.33203125" style="6" customWidth="1"/>
    <col min="6019" max="6026" width="9.33203125" style="6"/>
    <col min="6027" max="6027" width="26.6640625" style="6" customWidth="1"/>
    <col min="6028" max="6154" width="9.33203125" style="6"/>
    <col min="6155" max="6155" width="240.88671875" style="6" customWidth="1"/>
    <col min="6156" max="6156" width="30.33203125" style="6" customWidth="1"/>
    <col min="6157" max="6157" width="54.88671875" style="6" customWidth="1"/>
    <col min="6158" max="6158" width="56.6640625" style="6" customWidth="1"/>
    <col min="6159" max="6159" width="55.44140625" style="6" customWidth="1"/>
    <col min="6160" max="6160" width="25.6640625" style="6" customWidth="1"/>
    <col min="6161" max="6161" width="57.109375" style="6" customWidth="1"/>
    <col min="6162" max="6162" width="22.44140625" style="6" customWidth="1"/>
    <col min="6163" max="6163" width="53.5546875" style="6" customWidth="1"/>
    <col min="6164" max="6164" width="23.109375" style="6" customWidth="1"/>
    <col min="6165" max="6165" width="29.88671875" style="6" customWidth="1"/>
    <col min="6166" max="6166" width="38.88671875" style="6" customWidth="1"/>
    <col min="6167" max="6167" width="30.88671875" style="6" customWidth="1"/>
    <col min="6168" max="6168" width="31.33203125" style="6" customWidth="1"/>
    <col min="6169" max="6169" width="32.6640625" style="6" customWidth="1"/>
    <col min="6170" max="6170" width="37.6640625" style="6" customWidth="1"/>
    <col min="6171" max="6172" width="0" style="6" hidden="1" customWidth="1"/>
    <col min="6173" max="6173" width="28.109375" style="6" customWidth="1"/>
    <col min="6174" max="6174" width="30.33203125" style="6" customWidth="1"/>
    <col min="6175" max="6226" width="0" style="6" hidden="1" customWidth="1"/>
    <col min="6227" max="6227" width="23.109375" style="6" customWidth="1"/>
    <col min="6228" max="6228" width="22.88671875" style="6" customWidth="1"/>
    <col min="6229" max="6229" width="24.109375" style="6" customWidth="1"/>
    <col min="6230" max="6230" width="23.6640625" style="6" customWidth="1"/>
    <col min="6231" max="6231" width="24.33203125" style="6" customWidth="1"/>
    <col min="6232" max="6232" width="23" style="6" customWidth="1"/>
    <col min="6233" max="6233" width="24.33203125" style="6" customWidth="1"/>
    <col min="6234" max="6234" width="24" style="6" customWidth="1"/>
    <col min="6235" max="6235" width="25.33203125" style="6" customWidth="1"/>
    <col min="6236" max="6236" width="23.33203125" style="6" customWidth="1"/>
    <col min="6237" max="6237" width="25" style="6" customWidth="1"/>
    <col min="6238" max="6238" width="25.33203125" style="6" customWidth="1"/>
    <col min="6239" max="6239" width="25" style="6" customWidth="1"/>
    <col min="6240" max="6240" width="23.33203125" style="6" customWidth="1"/>
    <col min="6241" max="6241" width="24.33203125" style="6" customWidth="1"/>
    <col min="6242" max="6242" width="21.33203125" style="6" customWidth="1"/>
    <col min="6243" max="6243" width="26.109375" style="6" customWidth="1"/>
    <col min="6244" max="6245" width="0" style="6" hidden="1" customWidth="1"/>
    <col min="6246" max="6246" width="25.6640625" style="6" customWidth="1"/>
    <col min="6247" max="6247" width="17.6640625" style="6" customWidth="1"/>
    <col min="6248" max="6271" width="0" style="6" hidden="1" customWidth="1"/>
    <col min="6272" max="6272" width="20.33203125" style="6" customWidth="1"/>
    <col min="6273" max="6274" width="18.33203125" style="6" customWidth="1"/>
    <col min="6275" max="6282" width="9.33203125" style="6"/>
    <col min="6283" max="6283" width="26.6640625" style="6" customWidth="1"/>
    <col min="6284" max="6410" width="9.33203125" style="6"/>
    <col min="6411" max="6411" width="240.88671875" style="6" customWidth="1"/>
    <col min="6412" max="6412" width="30.33203125" style="6" customWidth="1"/>
    <col min="6413" max="6413" width="54.88671875" style="6" customWidth="1"/>
    <col min="6414" max="6414" width="56.6640625" style="6" customWidth="1"/>
    <col min="6415" max="6415" width="55.44140625" style="6" customWidth="1"/>
    <col min="6416" max="6416" width="25.6640625" style="6" customWidth="1"/>
    <col min="6417" max="6417" width="57.109375" style="6" customWidth="1"/>
    <col min="6418" max="6418" width="22.44140625" style="6" customWidth="1"/>
    <col min="6419" max="6419" width="53.5546875" style="6" customWidth="1"/>
    <col min="6420" max="6420" width="23.109375" style="6" customWidth="1"/>
    <col min="6421" max="6421" width="29.88671875" style="6" customWidth="1"/>
    <col min="6422" max="6422" width="38.88671875" style="6" customWidth="1"/>
    <col min="6423" max="6423" width="30.88671875" style="6" customWidth="1"/>
    <col min="6424" max="6424" width="31.33203125" style="6" customWidth="1"/>
    <col min="6425" max="6425" width="32.6640625" style="6" customWidth="1"/>
    <col min="6426" max="6426" width="37.6640625" style="6" customWidth="1"/>
    <col min="6427" max="6428" width="0" style="6" hidden="1" customWidth="1"/>
    <col min="6429" max="6429" width="28.109375" style="6" customWidth="1"/>
    <col min="6430" max="6430" width="30.33203125" style="6" customWidth="1"/>
    <col min="6431" max="6482" width="0" style="6" hidden="1" customWidth="1"/>
    <col min="6483" max="6483" width="23.109375" style="6" customWidth="1"/>
    <col min="6484" max="6484" width="22.88671875" style="6" customWidth="1"/>
    <col min="6485" max="6485" width="24.109375" style="6" customWidth="1"/>
    <col min="6486" max="6486" width="23.6640625" style="6" customWidth="1"/>
    <col min="6487" max="6487" width="24.33203125" style="6" customWidth="1"/>
    <col min="6488" max="6488" width="23" style="6" customWidth="1"/>
    <col min="6489" max="6489" width="24.33203125" style="6" customWidth="1"/>
    <col min="6490" max="6490" width="24" style="6" customWidth="1"/>
    <col min="6491" max="6491" width="25.33203125" style="6" customWidth="1"/>
    <col min="6492" max="6492" width="23.33203125" style="6" customWidth="1"/>
    <col min="6493" max="6493" width="25" style="6" customWidth="1"/>
    <col min="6494" max="6494" width="25.33203125" style="6" customWidth="1"/>
    <col min="6495" max="6495" width="25" style="6" customWidth="1"/>
    <col min="6496" max="6496" width="23.33203125" style="6" customWidth="1"/>
    <col min="6497" max="6497" width="24.33203125" style="6" customWidth="1"/>
    <col min="6498" max="6498" width="21.33203125" style="6" customWidth="1"/>
    <col min="6499" max="6499" width="26.109375" style="6" customWidth="1"/>
    <col min="6500" max="6501" width="0" style="6" hidden="1" customWidth="1"/>
    <col min="6502" max="6502" width="25.6640625" style="6" customWidth="1"/>
    <col min="6503" max="6503" width="17.6640625" style="6" customWidth="1"/>
    <col min="6504" max="6527" width="0" style="6" hidden="1" customWidth="1"/>
    <col min="6528" max="6528" width="20.33203125" style="6" customWidth="1"/>
    <col min="6529" max="6530" width="18.33203125" style="6" customWidth="1"/>
    <col min="6531" max="6538" width="9.33203125" style="6"/>
    <col min="6539" max="6539" width="26.6640625" style="6" customWidth="1"/>
    <col min="6540" max="6666" width="9.33203125" style="6"/>
    <col min="6667" max="6667" width="240.88671875" style="6" customWidth="1"/>
    <col min="6668" max="6668" width="30.33203125" style="6" customWidth="1"/>
    <col min="6669" max="6669" width="54.88671875" style="6" customWidth="1"/>
    <col min="6670" max="6670" width="56.6640625" style="6" customWidth="1"/>
    <col min="6671" max="6671" width="55.44140625" style="6" customWidth="1"/>
    <col min="6672" max="6672" width="25.6640625" style="6" customWidth="1"/>
    <col min="6673" max="6673" width="57.109375" style="6" customWidth="1"/>
    <col min="6674" max="6674" width="22.44140625" style="6" customWidth="1"/>
    <col min="6675" max="6675" width="53.5546875" style="6" customWidth="1"/>
    <col min="6676" max="6676" width="23.109375" style="6" customWidth="1"/>
    <col min="6677" max="6677" width="29.88671875" style="6" customWidth="1"/>
    <col min="6678" max="6678" width="38.88671875" style="6" customWidth="1"/>
    <col min="6679" max="6679" width="30.88671875" style="6" customWidth="1"/>
    <col min="6680" max="6680" width="31.33203125" style="6" customWidth="1"/>
    <col min="6681" max="6681" width="32.6640625" style="6" customWidth="1"/>
    <col min="6682" max="6682" width="37.6640625" style="6" customWidth="1"/>
    <col min="6683" max="6684" width="0" style="6" hidden="1" customWidth="1"/>
    <col min="6685" max="6685" width="28.109375" style="6" customWidth="1"/>
    <col min="6686" max="6686" width="30.33203125" style="6" customWidth="1"/>
    <col min="6687" max="6738" width="0" style="6" hidden="1" customWidth="1"/>
    <col min="6739" max="6739" width="23.109375" style="6" customWidth="1"/>
    <col min="6740" max="6740" width="22.88671875" style="6" customWidth="1"/>
    <col min="6741" max="6741" width="24.109375" style="6" customWidth="1"/>
    <col min="6742" max="6742" width="23.6640625" style="6" customWidth="1"/>
    <col min="6743" max="6743" width="24.33203125" style="6" customWidth="1"/>
    <col min="6744" max="6744" width="23" style="6" customWidth="1"/>
    <col min="6745" max="6745" width="24.33203125" style="6" customWidth="1"/>
    <col min="6746" max="6746" width="24" style="6" customWidth="1"/>
    <col min="6747" max="6747" width="25.33203125" style="6" customWidth="1"/>
    <col min="6748" max="6748" width="23.33203125" style="6" customWidth="1"/>
    <col min="6749" max="6749" width="25" style="6" customWidth="1"/>
    <col min="6750" max="6750" width="25.33203125" style="6" customWidth="1"/>
    <col min="6751" max="6751" width="25" style="6" customWidth="1"/>
    <col min="6752" max="6752" width="23.33203125" style="6" customWidth="1"/>
    <col min="6753" max="6753" width="24.33203125" style="6" customWidth="1"/>
    <col min="6754" max="6754" width="21.33203125" style="6" customWidth="1"/>
    <col min="6755" max="6755" width="26.109375" style="6" customWidth="1"/>
    <col min="6756" max="6757" width="0" style="6" hidden="1" customWidth="1"/>
    <col min="6758" max="6758" width="25.6640625" style="6" customWidth="1"/>
    <col min="6759" max="6759" width="17.6640625" style="6" customWidth="1"/>
    <col min="6760" max="6783" width="0" style="6" hidden="1" customWidth="1"/>
    <col min="6784" max="6784" width="20.33203125" style="6" customWidth="1"/>
    <col min="6785" max="6786" width="18.33203125" style="6" customWidth="1"/>
    <col min="6787" max="6794" width="9.33203125" style="6"/>
    <col min="6795" max="6795" width="26.6640625" style="6" customWidth="1"/>
    <col min="6796" max="6922" width="9.33203125" style="6"/>
    <col min="6923" max="6923" width="240.88671875" style="6" customWidth="1"/>
    <col min="6924" max="6924" width="30.33203125" style="6" customWidth="1"/>
    <col min="6925" max="6925" width="54.88671875" style="6" customWidth="1"/>
    <col min="6926" max="6926" width="56.6640625" style="6" customWidth="1"/>
    <col min="6927" max="6927" width="55.44140625" style="6" customWidth="1"/>
    <col min="6928" max="6928" width="25.6640625" style="6" customWidth="1"/>
    <col min="6929" max="6929" width="57.109375" style="6" customWidth="1"/>
    <col min="6930" max="6930" width="22.44140625" style="6" customWidth="1"/>
    <col min="6931" max="6931" width="53.5546875" style="6" customWidth="1"/>
    <col min="6932" max="6932" width="23.109375" style="6" customWidth="1"/>
    <col min="6933" max="6933" width="29.88671875" style="6" customWidth="1"/>
    <col min="6934" max="6934" width="38.88671875" style="6" customWidth="1"/>
    <col min="6935" max="6935" width="30.88671875" style="6" customWidth="1"/>
    <col min="6936" max="6936" width="31.33203125" style="6" customWidth="1"/>
    <col min="6937" max="6937" width="32.6640625" style="6" customWidth="1"/>
    <col min="6938" max="6938" width="37.6640625" style="6" customWidth="1"/>
    <col min="6939" max="6940" width="0" style="6" hidden="1" customWidth="1"/>
    <col min="6941" max="6941" width="28.109375" style="6" customWidth="1"/>
    <col min="6942" max="6942" width="30.33203125" style="6" customWidth="1"/>
    <col min="6943" max="6994" width="0" style="6" hidden="1" customWidth="1"/>
    <col min="6995" max="6995" width="23.109375" style="6" customWidth="1"/>
    <col min="6996" max="6996" width="22.88671875" style="6" customWidth="1"/>
    <col min="6997" max="6997" width="24.109375" style="6" customWidth="1"/>
    <col min="6998" max="6998" width="23.6640625" style="6" customWidth="1"/>
    <col min="6999" max="6999" width="24.33203125" style="6" customWidth="1"/>
    <col min="7000" max="7000" width="23" style="6" customWidth="1"/>
    <col min="7001" max="7001" width="24.33203125" style="6" customWidth="1"/>
    <col min="7002" max="7002" width="24" style="6" customWidth="1"/>
    <col min="7003" max="7003" width="25.33203125" style="6" customWidth="1"/>
    <col min="7004" max="7004" width="23.33203125" style="6" customWidth="1"/>
    <col min="7005" max="7005" width="25" style="6" customWidth="1"/>
    <col min="7006" max="7006" width="25.33203125" style="6" customWidth="1"/>
    <col min="7007" max="7007" width="25" style="6" customWidth="1"/>
    <col min="7008" max="7008" width="23.33203125" style="6" customWidth="1"/>
    <col min="7009" max="7009" width="24.33203125" style="6" customWidth="1"/>
    <col min="7010" max="7010" width="21.33203125" style="6" customWidth="1"/>
    <col min="7011" max="7011" width="26.109375" style="6" customWidth="1"/>
    <col min="7012" max="7013" width="0" style="6" hidden="1" customWidth="1"/>
    <col min="7014" max="7014" width="25.6640625" style="6" customWidth="1"/>
    <col min="7015" max="7015" width="17.6640625" style="6" customWidth="1"/>
    <col min="7016" max="7039" width="0" style="6" hidden="1" customWidth="1"/>
    <col min="7040" max="7040" width="20.33203125" style="6" customWidth="1"/>
    <col min="7041" max="7042" width="18.33203125" style="6" customWidth="1"/>
    <col min="7043" max="7050" width="9.33203125" style="6"/>
    <col min="7051" max="7051" width="26.6640625" style="6" customWidth="1"/>
    <col min="7052" max="7178" width="9.33203125" style="6"/>
    <col min="7179" max="7179" width="240.88671875" style="6" customWidth="1"/>
    <col min="7180" max="7180" width="30.33203125" style="6" customWidth="1"/>
    <col min="7181" max="7181" width="54.88671875" style="6" customWidth="1"/>
    <col min="7182" max="7182" width="56.6640625" style="6" customWidth="1"/>
    <col min="7183" max="7183" width="55.44140625" style="6" customWidth="1"/>
    <col min="7184" max="7184" width="25.6640625" style="6" customWidth="1"/>
    <col min="7185" max="7185" width="57.109375" style="6" customWidth="1"/>
    <col min="7186" max="7186" width="22.44140625" style="6" customWidth="1"/>
    <col min="7187" max="7187" width="53.5546875" style="6" customWidth="1"/>
    <col min="7188" max="7188" width="23.109375" style="6" customWidth="1"/>
    <col min="7189" max="7189" width="29.88671875" style="6" customWidth="1"/>
    <col min="7190" max="7190" width="38.88671875" style="6" customWidth="1"/>
    <col min="7191" max="7191" width="30.88671875" style="6" customWidth="1"/>
    <col min="7192" max="7192" width="31.33203125" style="6" customWidth="1"/>
    <col min="7193" max="7193" width="32.6640625" style="6" customWidth="1"/>
    <col min="7194" max="7194" width="37.6640625" style="6" customWidth="1"/>
    <col min="7195" max="7196" width="0" style="6" hidden="1" customWidth="1"/>
    <col min="7197" max="7197" width="28.109375" style="6" customWidth="1"/>
    <col min="7198" max="7198" width="30.33203125" style="6" customWidth="1"/>
    <col min="7199" max="7250" width="0" style="6" hidden="1" customWidth="1"/>
    <col min="7251" max="7251" width="23.109375" style="6" customWidth="1"/>
    <col min="7252" max="7252" width="22.88671875" style="6" customWidth="1"/>
    <col min="7253" max="7253" width="24.109375" style="6" customWidth="1"/>
    <col min="7254" max="7254" width="23.6640625" style="6" customWidth="1"/>
    <col min="7255" max="7255" width="24.33203125" style="6" customWidth="1"/>
    <col min="7256" max="7256" width="23" style="6" customWidth="1"/>
    <col min="7257" max="7257" width="24.33203125" style="6" customWidth="1"/>
    <col min="7258" max="7258" width="24" style="6" customWidth="1"/>
    <col min="7259" max="7259" width="25.33203125" style="6" customWidth="1"/>
    <col min="7260" max="7260" width="23.33203125" style="6" customWidth="1"/>
    <col min="7261" max="7261" width="25" style="6" customWidth="1"/>
    <col min="7262" max="7262" width="25.33203125" style="6" customWidth="1"/>
    <col min="7263" max="7263" width="25" style="6" customWidth="1"/>
    <col min="7264" max="7264" width="23.33203125" style="6" customWidth="1"/>
    <col min="7265" max="7265" width="24.33203125" style="6" customWidth="1"/>
    <col min="7266" max="7266" width="21.33203125" style="6" customWidth="1"/>
    <col min="7267" max="7267" width="26.109375" style="6" customWidth="1"/>
    <col min="7268" max="7269" width="0" style="6" hidden="1" customWidth="1"/>
    <col min="7270" max="7270" width="25.6640625" style="6" customWidth="1"/>
    <col min="7271" max="7271" width="17.6640625" style="6" customWidth="1"/>
    <col min="7272" max="7295" width="0" style="6" hidden="1" customWidth="1"/>
    <col min="7296" max="7296" width="20.33203125" style="6" customWidth="1"/>
    <col min="7297" max="7298" width="18.33203125" style="6" customWidth="1"/>
    <col min="7299" max="7306" width="9.33203125" style="6"/>
    <col min="7307" max="7307" width="26.6640625" style="6" customWidth="1"/>
    <col min="7308" max="7434" width="9.33203125" style="6"/>
    <col min="7435" max="7435" width="240.88671875" style="6" customWidth="1"/>
    <col min="7436" max="7436" width="30.33203125" style="6" customWidth="1"/>
    <col min="7437" max="7437" width="54.88671875" style="6" customWidth="1"/>
    <col min="7438" max="7438" width="56.6640625" style="6" customWidth="1"/>
    <col min="7439" max="7439" width="55.44140625" style="6" customWidth="1"/>
    <col min="7440" max="7440" width="25.6640625" style="6" customWidth="1"/>
    <col min="7441" max="7441" width="57.109375" style="6" customWidth="1"/>
    <col min="7442" max="7442" width="22.44140625" style="6" customWidth="1"/>
    <col min="7443" max="7443" width="53.5546875" style="6" customWidth="1"/>
    <col min="7444" max="7444" width="23.109375" style="6" customWidth="1"/>
    <col min="7445" max="7445" width="29.88671875" style="6" customWidth="1"/>
    <col min="7446" max="7446" width="38.88671875" style="6" customWidth="1"/>
    <col min="7447" max="7447" width="30.88671875" style="6" customWidth="1"/>
    <col min="7448" max="7448" width="31.33203125" style="6" customWidth="1"/>
    <col min="7449" max="7449" width="32.6640625" style="6" customWidth="1"/>
    <col min="7450" max="7450" width="37.6640625" style="6" customWidth="1"/>
    <col min="7451" max="7452" width="0" style="6" hidden="1" customWidth="1"/>
    <col min="7453" max="7453" width="28.109375" style="6" customWidth="1"/>
    <col min="7454" max="7454" width="30.33203125" style="6" customWidth="1"/>
    <col min="7455" max="7506" width="0" style="6" hidden="1" customWidth="1"/>
    <col min="7507" max="7507" width="23.109375" style="6" customWidth="1"/>
    <col min="7508" max="7508" width="22.88671875" style="6" customWidth="1"/>
    <col min="7509" max="7509" width="24.109375" style="6" customWidth="1"/>
    <col min="7510" max="7510" width="23.6640625" style="6" customWidth="1"/>
    <col min="7511" max="7511" width="24.33203125" style="6" customWidth="1"/>
    <col min="7512" max="7512" width="23" style="6" customWidth="1"/>
    <col min="7513" max="7513" width="24.33203125" style="6" customWidth="1"/>
    <col min="7514" max="7514" width="24" style="6" customWidth="1"/>
    <col min="7515" max="7515" width="25.33203125" style="6" customWidth="1"/>
    <col min="7516" max="7516" width="23.33203125" style="6" customWidth="1"/>
    <col min="7517" max="7517" width="25" style="6" customWidth="1"/>
    <col min="7518" max="7518" width="25.33203125" style="6" customWidth="1"/>
    <col min="7519" max="7519" width="25" style="6" customWidth="1"/>
    <col min="7520" max="7520" width="23.33203125" style="6" customWidth="1"/>
    <col min="7521" max="7521" width="24.33203125" style="6" customWidth="1"/>
    <col min="7522" max="7522" width="21.33203125" style="6" customWidth="1"/>
    <col min="7523" max="7523" width="26.109375" style="6" customWidth="1"/>
    <col min="7524" max="7525" width="0" style="6" hidden="1" customWidth="1"/>
    <col min="7526" max="7526" width="25.6640625" style="6" customWidth="1"/>
    <col min="7527" max="7527" width="17.6640625" style="6" customWidth="1"/>
    <col min="7528" max="7551" width="0" style="6" hidden="1" customWidth="1"/>
    <col min="7552" max="7552" width="20.33203125" style="6" customWidth="1"/>
    <col min="7553" max="7554" width="18.33203125" style="6" customWidth="1"/>
    <col min="7555" max="7562" width="9.33203125" style="6"/>
    <col min="7563" max="7563" width="26.6640625" style="6" customWidth="1"/>
    <col min="7564" max="7690" width="9.33203125" style="6"/>
    <col min="7691" max="7691" width="240.88671875" style="6" customWidth="1"/>
    <col min="7692" max="7692" width="30.33203125" style="6" customWidth="1"/>
    <col min="7693" max="7693" width="54.88671875" style="6" customWidth="1"/>
    <col min="7694" max="7694" width="56.6640625" style="6" customWidth="1"/>
    <col min="7695" max="7695" width="55.44140625" style="6" customWidth="1"/>
    <col min="7696" max="7696" width="25.6640625" style="6" customWidth="1"/>
    <col min="7697" max="7697" width="57.109375" style="6" customWidth="1"/>
    <col min="7698" max="7698" width="22.44140625" style="6" customWidth="1"/>
    <col min="7699" max="7699" width="53.5546875" style="6" customWidth="1"/>
    <col min="7700" max="7700" width="23.109375" style="6" customWidth="1"/>
    <col min="7701" max="7701" width="29.88671875" style="6" customWidth="1"/>
    <col min="7702" max="7702" width="38.88671875" style="6" customWidth="1"/>
    <col min="7703" max="7703" width="30.88671875" style="6" customWidth="1"/>
    <col min="7704" max="7704" width="31.33203125" style="6" customWidth="1"/>
    <col min="7705" max="7705" width="32.6640625" style="6" customWidth="1"/>
    <col min="7706" max="7706" width="37.6640625" style="6" customWidth="1"/>
    <col min="7707" max="7708" width="0" style="6" hidden="1" customWidth="1"/>
    <col min="7709" max="7709" width="28.109375" style="6" customWidth="1"/>
    <col min="7710" max="7710" width="30.33203125" style="6" customWidth="1"/>
    <col min="7711" max="7762" width="0" style="6" hidden="1" customWidth="1"/>
    <col min="7763" max="7763" width="23.109375" style="6" customWidth="1"/>
    <col min="7764" max="7764" width="22.88671875" style="6" customWidth="1"/>
    <col min="7765" max="7765" width="24.109375" style="6" customWidth="1"/>
    <col min="7766" max="7766" width="23.6640625" style="6" customWidth="1"/>
    <col min="7767" max="7767" width="24.33203125" style="6" customWidth="1"/>
    <col min="7768" max="7768" width="23" style="6" customWidth="1"/>
    <col min="7769" max="7769" width="24.33203125" style="6" customWidth="1"/>
    <col min="7770" max="7770" width="24" style="6" customWidth="1"/>
    <col min="7771" max="7771" width="25.33203125" style="6" customWidth="1"/>
    <col min="7772" max="7772" width="23.33203125" style="6" customWidth="1"/>
    <col min="7773" max="7773" width="25" style="6" customWidth="1"/>
    <col min="7774" max="7774" width="25.33203125" style="6" customWidth="1"/>
    <col min="7775" max="7775" width="25" style="6" customWidth="1"/>
    <col min="7776" max="7776" width="23.33203125" style="6" customWidth="1"/>
    <col min="7777" max="7777" width="24.33203125" style="6" customWidth="1"/>
    <col min="7778" max="7778" width="21.33203125" style="6" customWidth="1"/>
    <col min="7779" max="7779" width="26.109375" style="6" customWidth="1"/>
    <col min="7780" max="7781" width="0" style="6" hidden="1" customWidth="1"/>
    <col min="7782" max="7782" width="25.6640625" style="6" customWidth="1"/>
    <col min="7783" max="7783" width="17.6640625" style="6" customWidth="1"/>
    <col min="7784" max="7807" width="0" style="6" hidden="1" customWidth="1"/>
    <col min="7808" max="7808" width="20.33203125" style="6" customWidth="1"/>
    <col min="7809" max="7810" width="18.33203125" style="6" customWidth="1"/>
    <col min="7811" max="7818" width="9.33203125" style="6"/>
    <col min="7819" max="7819" width="26.6640625" style="6" customWidth="1"/>
    <col min="7820" max="7946" width="9.33203125" style="6"/>
    <col min="7947" max="7947" width="240.88671875" style="6" customWidth="1"/>
    <col min="7948" max="7948" width="30.33203125" style="6" customWidth="1"/>
    <col min="7949" max="7949" width="54.88671875" style="6" customWidth="1"/>
    <col min="7950" max="7950" width="56.6640625" style="6" customWidth="1"/>
    <col min="7951" max="7951" width="55.44140625" style="6" customWidth="1"/>
    <col min="7952" max="7952" width="25.6640625" style="6" customWidth="1"/>
    <col min="7953" max="7953" width="57.109375" style="6" customWidth="1"/>
    <col min="7954" max="7954" width="22.44140625" style="6" customWidth="1"/>
    <col min="7955" max="7955" width="53.5546875" style="6" customWidth="1"/>
    <col min="7956" max="7956" width="23.109375" style="6" customWidth="1"/>
    <col min="7957" max="7957" width="29.88671875" style="6" customWidth="1"/>
    <col min="7958" max="7958" width="38.88671875" style="6" customWidth="1"/>
    <col min="7959" max="7959" width="30.88671875" style="6" customWidth="1"/>
    <col min="7960" max="7960" width="31.33203125" style="6" customWidth="1"/>
    <col min="7961" max="7961" width="32.6640625" style="6" customWidth="1"/>
    <col min="7962" max="7962" width="37.6640625" style="6" customWidth="1"/>
    <col min="7963" max="7964" width="0" style="6" hidden="1" customWidth="1"/>
    <col min="7965" max="7965" width="28.109375" style="6" customWidth="1"/>
    <col min="7966" max="7966" width="30.33203125" style="6" customWidth="1"/>
    <col min="7967" max="8018" width="0" style="6" hidden="1" customWidth="1"/>
    <col min="8019" max="8019" width="23.109375" style="6" customWidth="1"/>
    <col min="8020" max="8020" width="22.88671875" style="6" customWidth="1"/>
    <col min="8021" max="8021" width="24.109375" style="6" customWidth="1"/>
    <col min="8022" max="8022" width="23.6640625" style="6" customWidth="1"/>
    <col min="8023" max="8023" width="24.33203125" style="6" customWidth="1"/>
    <col min="8024" max="8024" width="23" style="6" customWidth="1"/>
    <col min="8025" max="8025" width="24.33203125" style="6" customWidth="1"/>
    <col min="8026" max="8026" width="24" style="6" customWidth="1"/>
    <col min="8027" max="8027" width="25.33203125" style="6" customWidth="1"/>
    <col min="8028" max="8028" width="23.33203125" style="6" customWidth="1"/>
    <col min="8029" max="8029" width="25" style="6" customWidth="1"/>
    <col min="8030" max="8030" width="25.33203125" style="6" customWidth="1"/>
    <col min="8031" max="8031" width="25" style="6" customWidth="1"/>
    <col min="8032" max="8032" width="23.33203125" style="6" customWidth="1"/>
    <col min="8033" max="8033" width="24.33203125" style="6" customWidth="1"/>
    <col min="8034" max="8034" width="21.33203125" style="6" customWidth="1"/>
    <col min="8035" max="8035" width="26.109375" style="6" customWidth="1"/>
    <col min="8036" max="8037" width="0" style="6" hidden="1" customWidth="1"/>
    <col min="8038" max="8038" width="25.6640625" style="6" customWidth="1"/>
    <col min="8039" max="8039" width="17.6640625" style="6" customWidth="1"/>
    <col min="8040" max="8063" width="0" style="6" hidden="1" customWidth="1"/>
    <col min="8064" max="8064" width="20.33203125" style="6" customWidth="1"/>
    <col min="8065" max="8066" width="18.33203125" style="6" customWidth="1"/>
    <col min="8067" max="8074" width="9.33203125" style="6"/>
    <col min="8075" max="8075" width="26.6640625" style="6" customWidth="1"/>
    <col min="8076" max="8202" width="9.33203125" style="6"/>
    <col min="8203" max="8203" width="240.88671875" style="6" customWidth="1"/>
    <col min="8204" max="8204" width="30.33203125" style="6" customWidth="1"/>
    <col min="8205" max="8205" width="54.88671875" style="6" customWidth="1"/>
    <col min="8206" max="8206" width="56.6640625" style="6" customWidth="1"/>
    <col min="8207" max="8207" width="55.44140625" style="6" customWidth="1"/>
    <col min="8208" max="8208" width="25.6640625" style="6" customWidth="1"/>
    <col min="8209" max="8209" width="57.109375" style="6" customWidth="1"/>
    <col min="8210" max="8210" width="22.44140625" style="6" customWidth="1"/>
    <col min="8211" max="8211" width="53.5546875" style="6" customWidth="1"/>
    <col min="8212" max="8212" width="23.109375" style="6" customWidth="1"/>
    <col min="8213" max="8213" width="29.88671875" style="6" customWidth="1"/>
    <col min="8214" max="8214" width="38.88671875" style="6" customWidth="1"/>
    <col min="8215" max="8215" width="30.88671875" style="6" customWidth="1"/>
    <col min="8216" max="8216" width="31.33203125" style="6" customWidth="1"/>
    <col min="8217" max="8217" width="32.6640625" style="6" customWidth="1"/>
    <col min="8218" max="8218" width="37.6640625" style="6" customWidth="1"/>
    <col min="8219" max="8220" width="0" style="6" hidden="1" customWidth="1"/>
    <col min="8221" max="8221" width="28.109375" style="6" customWidth="1"/>
    <col min="8222" max="8222" width="30.33203125" style="6" customWidth="1"/>
    <col min="8223" max="8274" width="0" style="6" hidden="1" customWidth="1"/>
    <col min="8275" max="8275" width="23.109375" style="6" customWidth="1"/>
    <col min="8276" max="8276" width="22.88671875" style="6" customWidth="1"/>
    <col min="8277" max="8277" width="24.109375" style="6" customWidth="1"/>
    <col min="8278" max="8278" width="23.6640625" style="6" customWidth="1"/>
    <col min="8279" max="8279" width="24.33203125" style="6" customWidth="1"/>
    <col min="8280" max="8280" width="23" style="6" customWidth="1"/>
    <col min="8281" max="8281" width="24.33203125" style="6" customWidth="1"/>
    <col min="8282" max="8282" width="24" style="6" customWidth="1"/>
    <col min="8283" max="8283" width="25.33203125" style="6" customWidth="1"/>
    <col min="8284" max="8284" width="23.33203125" style="6" customWidth="1"/>
    <col min="8285" max="8285" width="25" style="6" customWidth="1"/>
    <col min="8286" max="8286" width="25.33203125" style="6" customWidth="1"/>
    <col min="8287" max="8287" width="25" style="6" customWidth="1"/>
    <col min="8288" max="8288" width="23.33203125" style="6" customWidth="1"/>
    <col min="8289" max="8289" width="24.33203125" style="6" customWidth="1"/>
    <col min="8290" max="8290" width="21.33203125" style="6" customWidth="1"/>
    <col min="8291" max="8291" width="26.109375" style="6" customWidth="1"/>
    <col min="8292" max="8293" width="0" style="6" hidden="1" customWidth="1"/>
    <col min="8294" max="8294" width="25.6640625" style="6" customWidth="1"/>
    <col min="8295" max="8295" width="17.6640625" style="6" customWidth="1"/>
    <col min="8296" max="8319" width="0" style="6" hidden="1" customWidth="1"/>
    <col min="8320" max="8320" width="20.33203125" style="6" customWidth="1"/>
    <col min="8321" max="8322" width="18.33203125" style="6" customWidth="1"/>
    <col min="8323" max="8330" width="9.33203125" style="6"/>
    <col min="8331" max="8331" width="26.6640625" style="6" customWidth="1"/>
    <col min="8332" max="8458" width="9.33203125" style="6"/>
    <col min="8459" max="8459" width="240.88671875" style="6" customWidth="1"/>
    <col min="8460" max="8460" width="30.33203125" style="6" customWidth="1"/>
    <col min="8461" max="8461" width="54.88671875" style="6" customWidth="1"/>
    <col min="8462" max="8462" width="56.6640625" style="6" customWidth="1"/>
    <col min="8463" max="8463" width="55.44140625" style="6" customWidth="1"/>
    <col min="8464" max="8464" width="25.6640625" style="6" customWidth="1"/>
    <col min="8465" max="8465" width="57.109375" style="6" customWidth="1"/>
    <col min="8466" max="8466" width="22.44140625" style="6" customWidth="1"/>
    <col min="8467" max="8467" width="53.5546875" style="6" customWidth="1"/>
    <col min="8468" max="8468" width="23.109375" style="6" customWidth="1"/>
    <col min="8469" max="8469" width="29.88671875" style="6" customWidth="1"/>
    <col min="8470" max="8470" width="38.88671875" style="6" customWidth="1"/>
    <col min="8471" max="8471" width="30.88671875" style="6" customWidth="1"/>
    <col min="8472" max="8472" width="31.33203125" style="6" customWidth="1"/>
    <col min="8473" max="8473" width="32.6640625" style="6" customWidth="1"/>
    <col min="8474" max="8474" width="37.6640625" style="6" customWidth="1"/>
    <col min="8475" max="8476" width="0" style="6" hidden="1" customWidth="1"/>
    <col min="8477" max="8477" width="28.109375" style="6" customWidth="1"/>
    <col min="8478" max="8478" width="30.33203125" style="6" customWidth="1"/>
    <col min="8479" max="8530" width="0" style="6" hidden="1" customWidth="1"/>
    <col min="8531" max="8531" width="23.109375" style="6" customWidth="1"/>
    <col min="8532" max="8532" width="22.88671875" style="6" customWidth="1"/>
    <col min="8533" max="8533" width="24.109375" style="6" customWidth="1"/>
    <col min="8534" max="8534" width="23.6640625" style="6" customWidth="1"/>
    <col min="8535" max="8535" width="24.33203125" style="6" customWidth="1"/>
    <col min="8536" max="8536" width="23" style="6" customWidth="1"/>
    <col min="8537" max="8537" width="24.33203125" style="6" customWidth="1"/>
    <col min="8538" max="8538" width="24" style="6" customWidth="1"/>
    <col min="8539" max="8539" width="25.33203125" style="6" customWidth="1"/>
    <col min="8540" max="8540" width="23.33203125" style="6" customWidth="1"/>
    <col min="8541" max="8541" width="25" style="6" customWidth="1"/>
    <col min="8542" max="8542" width="25.33203125" style="6" customWidth="1"/>
    <col min="8543" max="8543" width="25" style="6" customWidth="1"/>
    <col min="8544" max="8544" width="23.33203125" style="6" customWidth="1"/>
    <col min="8545" max="8545" width="24.33203125" style="6" customWidth="1"/>
    <col min="8546" max="8546" width="21.33203125" style="6" customWidth="1"/>
    <col min="8547" max="8547" width="26.109375" style="6" customWidth="1"/>
    <col min="8548" max="8549" width="0" style="6" hidden="1" customWidth="1"/>
    <col min="8550" max="8550" width="25.6640625" style="6" customWidth="1"/>
    <col min="8551" max="8551" width="17.6640625" style="6" customWidth="1"/>
    <col min="8552" max="8575" width="0" style="6" hidden="1" customWidth="1"/>
    <col min="8576" max="8576" width="20.33203125" style="6" customWidth="1"/>
    <col min="8577" max="8578" width="18.33203125" style="6" customWidth="1"/>
    <col min="8579" max="8586" width="9.33203125" style="6"/>
    <col min="8587" max="8587" width="26.6640625" style="6" customWidth="1"/>
    <col min="8588" max="8714" width="9.33203125" style="6"/>
    <col min="8715" max="8715" width="240.88671875" style="6" customWidth="1"/>
    <col min="8716" max="8716" width="30.33203125" style="6" customWidth="1"/>
    <col min="8717" max="8717" width="54.88671875" style="6" customWidth="1"/>
    <col min="8718" max="8718" width="56.6640625" style="6" customWidth="1"/>
    <col min="8719" max="8719" width="55.44140625" style="6" customWidth="1"/>
    <col min="8720" max="8720" width="25.6640625" style="6" customWidth="1"/>
    <col min="8721" max="8721" width="57.109375" style="6" customWidth="1"/>
    <col min="8722" max="8722" width="22.44140625" style="6" customWidth="1"/>
    <col min="8723" max="8723" width="53.5546875" style="6" customWidth="1"/>
    <col min="8724" max="8724" width="23.109375" style="6" customWidth="1"/>
    <col min="8725" max="8725" width="29.88671875" style="6" customWidth="1"/>
    <col min="8726" max="8726" width="38.88671875" style="6" customWidth="1"/>
    <col min="8727" max="8727" width="30.88671875" style="6" customWidth="1"/>
    <col min="8728" max="8728" width="31.33203125" style="6" customWidth="1"/>
    <col min="8729" max="8729" width="32.6640625" style="6" customWidth="1"/>
    <col min="8730" max="8730" width="37.6640625" style="6" customWidth="1"/>
    <col min="8731" max="8732" width="0" style="6" hidden="1" customWidth="1"/>
    <col min="8733" max="8733" width="28.109375" style="6" customWidth="1"/>
    <col min="8734" max="8734" width="30.33203125" style="6" customWidth="1"/>
    <col min="8735" max="8786" width="0" style="6" hidden="1" customWidth="1"/>
    <col min="8787" max="8787" width="23.109375" style="6" customWidth="1"/>
    <col min="8788" max="8788" width="22.88671875" style="6" customWidth="1"/>
    <col min="8789" max="8789" width="24.109375" style="6" customWidth="1"/>
    <col min="8790" max="8790" width="23.6640625" style="6" customWidth="1"/>
    <col min="8791" max="8791" width="24.33203125" style="6" customWidth="1"/>
    <col min="8792" max="8792" width="23" style="6" customWidth="1"/>
    <col min="8793" max="8793" width="24.33203125" style="6" customWidth="1"/>
    <col min="8794" max="8794" width="24" style="6" customWidth="1"/>
    <col min="8795" max="8795" width="25.33203125" style="6" customWidth="1"/>
    <col min="8796" max="8796" width="23.33203125" style="6" customWidth="1"/>
    <col min="8797" max="8797" width="25" style="6" customWidth="1"/>
    <col min="8798" max="8798" width="25.33203125" style="6" customWidth="1"/>
    <col min="8799" max="8799" width="25" style="6" customWidth="1"/>
    <col min="8800" max="8800" width="23.33203125" style="6" customWidth="1"/>
    <col min="8801" max="8801" width="24.33203125" style="6" customWidth="1"/>
    <col min="8802" max="8802" width="21.33203125" style="6" customWidth="1"/>
    <col min="8803" max="8803" width="26.109375" style="6" customWidth="1"/>
    <col min="8804" max="8805" width="0" style="6" hidden="1" customWidth="1"/>
    <col min="8806" max="8806" width="25.6640625" style="6" customWidth="1"/>
    <col min="8807" max="8807" width="17.6640625" style="6" customWidth="1"/>
    <col min="8808" max="8831" width="0" style="6" hidden="1" customWidth="1"/>
    <col min="8832" max="8832" width="20.33203125" style="6" customWidth="1"/>
    <col min="8833" max="8834" width="18.33203125" style="6" customWidth="1"/>
    <col min="8835" max="8842" width="9.33203125" style="6"/>
    <col min="8843" max="8843" width="26.6640625" style="6" customWidth="1"/>
    <col min="8844" max="8970" width="9.33203125" style="6"/>
    <col min="8971" max="8971" width="240.88671875" style="6" customWidth="1"/>
    <col min="8972" max="8972" width="30.33203125" style="6" customWidth="1"/>
    <col min="8973" max="8973" width="54.88671875" style="6" customWidth="1"/>
    <col min="8974" max="8974" width="56.6640625" style="6" customWidth="1"/>
    <col min="8975" max="8975" width="55.44140625" style="6" customWidth="1"/>
    <col min="8976" max="8976" width="25.6640625" style="6" customWidth="1"/>
    <col min="8977" max="8977" width="57.109375" style="6" customWidth="1"/>
    <col min="8978" max="8978" width="22.44140625" style="6" customWidth="1"/>
    <col min="8979" max="8979" width="53.5546875" style="6" customWidth="1"/>
    <col min="8980" max="8980" width="23.109375" style="6" customWidth="1"/>
    <col min="8981" max="8981" width="29.88671875" style="6" customWidth="1"/>
    <col min="8982" max="8982" width="38.88671875" style="6" customWidth="1"/>
    <col min="8983" max="8983" width="30.88671875" style="6" customWidth="1"/>
    <col min="8984" max="8984" width="31.33203125" style="6" customWidth="1"/>
    <col min="8985" max="8985" width="32.6640625" style="6" customWidth="1"/>
    <col min="8986" max="8986" width="37.6640625" style="6" customWidth="1"/>
    <col min="8987" max="8988" width="0" style="6" hidden="1" customWidth="1"/>
    <col min="8989" max="8989" width="28.109375" style="6" customWidth="1"/>
    <col min="8990" max="8990" width="30.33203125" style="6" customWidth="1"/>
    <col min="8991" max="9042" width="0" style="6" hidden="1" customWidth="1"/>
    <col min="9043" max="9043" width="23.109375" style="6" customWidth="1"/>
    <col min="9044" max="9044" width="22.88671875" style="6" customWidth="1"/>
    <col min="9045" max="9045" width="24.109375" style="6" customWidth="1"/>
    <col min="9046" max="9046" width="23.6640625" style="6" customWidth="1"/>
    <col min="9047" max="9047" width="24.33203125" style="6" customWidth="1"/>
    <col min="9048" max="9048" width="23" style="6" customWidth="1"/>
    <col min="9049" max="9049" width="24.33203125" style="6" customWidth="1"/>
    <col min="9050" max="9050" width="24" style="6" customWidth="1"/>
    <col min="9051" max="9051" width="25.33203125" style="6" customWidth="1"/>
    <col min="9052" max="9052" width="23.33203125" style="6" customWidth="1"/>
    <col min="9053" max="9053" width="25" style="6" customWidth="1"/>
    <col min="9054" max="9054" width="25.33203125" style="6" customWidth="1"/>
    <col min="9055" max="9055" width="25" style="6" customWidth="1"/>
    <col min="9056" max="9056" width="23.33203125" style="6" customWidth="1"/>
    <col min="9057" max="9057" width="24.33203125" style="6" customWidth="1"/>
    <col min="9058" max="9058" width="21.33203125" style="6" customWidth="1"/>
    <col min="9059" max="9059" width="26.109375" style="6" customWidth="1"/>
    <col min="9060" max="9061" width="0" style="6" hidden="1" customWidth="1"/>
    <col min="9062" max="9062" width="25.6640625" style="6" customWidth="1"/>
    <col min="9063" max="9063" width="17.6640625" style="6" customWidth="1"/>
    <col min="9064" max="9087" width="0" style="6" hidden="1" customWidth="1"/>
    <col min="9088" max="9088" width="20.33203125" style="6" customWidth="1"/>
    <col min="9089" max="9090" width="18.33203125" style="6" customWidth="1"/>
    <col min="9091" max="9098" width="9.33203125" style="6"/>
    <col min="9099" max="9099" width="26.6640625" style="6" customWidth="1"/>
    <col min="9100" max="9226" width="9.33203125" style="6"/>
    <col min="9227" max="9227" width="240.88671875" style="6" customWidth="1"/>
    <col min="9228" max="9228" width="30.33203125" style="6" customWidth="1"/>
    <col min="9229" max="9229" width="54.88671875" style="6" customWidth="1"/>
    <col min="9230" max="9230" width="56.6640625" style="6" customWidth="1"/>
    <col min="9231" max="9231" width="55.44140625" style="6" customWidth="1"/>
    <col min="9232" max="9232" width="25.6640625" style="6" customWidth="1"/>
    <col min="9233" max="9233" width="57.109375" style="6" customWidth="1"/>
    <col min="9234" max="9234" width="22.44140625" style="6" customWidth="1"/>
    <col min="9235" max="9235" width="53.5546875" style="6" customWidth="1"/>
    <col min="9236" max="9236" width="23.109375" style="6" customWidth="1"/>
    <col min="9237" max="9237" width="29.88671875" style="6" customWidth="1"/>
    <col min="9238" max="9238" width="38.88671875" style="6" customWidth="1"/>
    <col min="9239" max="9239" width="30.88671875" style="6" customWidth="1"/>
    <col min="9240" max="9240" width="31.33203125" style="6" customWidth="1"/>
    <col min="9241" max="9241" width="32.6640625" style="6" customWidth="1"/>
    <col min="9242" max="9242" width="37.6640625" style="6" customWidth="1"/>
    <col min="9243" max="9244" width="0" style="6" hidden="1" customWidth="1"/>
    <col min="9245" max="9245" width="28.109375" style="6" customWidth="1"/>
    <col min="9246" max="9246" width="30.33203125" style="6" customWidth="1"/>
    <col min="9247" max="9298" width="0" style="6" hidden="1" customWidth="1"/>
    <col min="9299" max="9299" width="23.109375" style="6" customWidth="1"/>
    <col min="9300" max="9300" width="22.88671875" style="6" customWidth="1"/>
    <col min="9301" max="9301" width="24.109375" style="6" customWidth="1"/>
    <col min="9302" max="9302" width="23.6640625" style="6" customWidth="1"/>
    <col min="9303" max="9303" width="24.33203125" style="6" customWidth="1"/>
    <col min="9304" max="9304" width="23" style="6" customWidth="1"/>
    <col min="9305" max="9305" width="24.33203125" style="6" customWidth="1"/>
    <col min="9306" max="9306" width="24" style="6" customWidth="1"/>
    <col min="9307" max="9307" width="25.33203125" style="6" customWidth="1"/>
    <col min="9308" max="9308" width="23.33203125" style="6" customWidth="1"/>
    <col min="9309" max="9309" width="25" style="6" customWidth="1"/>
    <col min="9310" max="9310" width="25.33203125" style="6" customWidth="1"/>
    <col min="9311" max="9311" width="25" style="6" customWidth="1"/>
    <col min="9312" max="9312" width="23.33203125" style="6" customWidth="1"/>
    <col min="9313" max="9313" width="24.33203125" style="6" customWidth="1"/>
    <col min="9314" max="9314" width="21.33203125" style="6" customWidth="1"/>
    <col min="9315" max="9315" width="26.109375" style="6" customWidth="1"/>
    <col min="9316" max="9317" width="0" style="6" hidden="1" customWidth="1"/>
    <col min="9318" max="9318" width="25.6640625" style="6" customWidth="1"/>
    <col min="9319" max="9319" width="17.6640625" style="6" customWidth="1"/>
    <col min="9320" max="9343" width="0" style="6" hidden="1" customWidth="1"/>
    <col min="9344" max="9344" width="20.33203125" style="6" customWidth="1"/>
    <col min="9345" max="9346" width="18.33203125" style="6" customWidth="1"/>
    <col min="9347" max="9354" width="9.33203125" style="6"/>
    <col min="9355" max="9355" width="26.6640625" style="6" customWidth="1"/>
    <col min="9356" max="9482" width="9.33203125" style="6"/>
    <col min="9483" max="9483" width="240.88671875" style="6" customWidth="1"/>
    <col min="9484" max="9484" width="30.33203125" style="6" customWidth="1"/>
    <col min="9485" max="9485" width="54.88671875" style="6" customWidth="1"/>
    <col min="9486" max="9486" width="56.6640625" style="6" customWidth="1"/>
    <col min="9487" max="9487" width="55.44140625" style="6" customWidth="1"/>
    <col min="9488" max="9488" width="25.6640625" style="6" customWidth="1"/>
    <col min="9489" max="9489" width="57.109375" style="6" customWidth="1"/>
    <col min="9490" max="9490" width="22.44140625" style="6" customWidth="1"/>
    <col min="9491" max="9491" width="53.5546875" style="6" customWidth="1"/>
    <col min="9492" max="9492" width="23.109375" style="6" customWidth="1"/>
    <col min="9493" max="9493" width="29.88671875" style="6" customWidth="1"/>
    <col min="9494" max="9494" width="38.88671875" style="6" customWidth="1"/>
    <col min="9495" max="9495" width="30.88671875" style="6" customWidth="1"/>
    <col min="9496" max="9496" width="31.33203125" style="6" customWidth="1"/>
    <col min="9497" max="9497" width="32.6640625" style="6" customWidth="1"/>
    <col min="9498" max="9498" width="37.6640625" style="6" customWidth="1"/>
    <col min="9499" max="9500" width="0" style="6" hidden="1" customWidth="1"/>
    <col min="9501" max="9501" width="28.109375" style="6" customWidth="1"/>
    <col min="9502" max="9502" width="30.33203125" style="6" customWidth="1"/>
    <col min="9503" max="9554" width="0" style="6" hidden="1" customWidth="1"/>
    <col min="9555" max="9555" width="23.109375" style="6" customWidth="1"/>
    <col min="9556" max="9556" width="22.88671875" style="6" customWidth="1"/>
    <col min="9557" max="9557" width="24.109375" style="6" customWidth="1"/>
    <col min="9558" max="9558" width="23.6640625" style="6" customWidth="1"/>
    <col min="9559" max="9559" width="24.33203125" style="6" customWidth="1"/>
    <col min="9560" max="9560" width="23" style="6" customWidth="1"/>
    <col min="9561" max="9561" width="24.33203125" style="6" customWidth="1"/>
    <col min="9562" max="9562" width="24" style="6" customWidth="1"/>
    <col min="9563" max="9563" width="25.33203125" style="6" customWidth="1"/>
    <col min="9564" max="9564" width="23.33203125" style="6" customWidth="1"/>
    <col min="9565" max="9565" width="25" style="6" customWidth="1"/>
    <col min="9566" max="9566" width="25.33203125" style="6" customWidth="1"/>
    <col min="9567" max="9567" width="25" style="6" customWidth="1"/>
    <col min="9568" max="9568" width="23.33203125" style="6" customWidth="1"/>
    <col min="9569" max="9569" width="24.33203125" style="6" customWidth="1"/>
    <col min="9570" max="9570" width="21.33203125" style="6" customWidth="1"/>
    <col min="9571" max="9571" width="26.109375" style="6" customWidth="1"/>
    <col min="9572" max="9573" width="0" style="6" hidden="1" customWidth="1"/>
    <col min="9574" max="9574" width="25.6640625" style="6" customWidth="1"/>
    <col min="9575" max="9575" width="17.6640625" style="6" customWidth="1"/>
    <col min="9576" max="9599" width="0" style="6" hidden="1" customWidth="1"/>
    <col min="9600" max="9600" width="20.33203125" style="6" customWidth="1"/>
    <col min="9601" max="9602" width="18.33203125" style="6" customWidth="1"/>
    <col min="9603" max="9610" width="9.33203125" style="6"/>
    <col min="9611" max="9611" width="26.6640625" style="6" customWidth="1"/>
    <col min="9612" max="9738" width="9.33203125" style="6"/>
    <col min="9739" max="9739" width="240.88671875" style="6" customWidth="1"/>
    <col min="9740" max="9740" width="30.33203125" style="6" customWidth="1"/>
    <col min="9741" max="9741" width="54.88671875" style="6" customWidth="1"/>
    <col min="9742" max="9742" width="56.6640625" style="6" customWidth="1"/>
    <col min="9743" max="9743" width="55.44140625" style="6" customWidth="1"/>
    <col min="9744" max="9744" width="25.6640625" style="6" customWidth="1"/>
    <col min="9745" max="9745" width="57.109375" style="6" customWidth="1"/>
    <col min="9746" max="9746" width="22.44140625" style="6" customWidth="1"/>
    <col min="9747" max="9747" width="53.5546875" style="6" customWidth="1"/>
    <col min="9748" max="9748" width="23.109375" style="6" customWidth="1"/>
    <col min="9749" max="9749" width="29.88671875" style="6" customWidth="1"/>
    <col min="9750" max="9750" width="38.88671875" style="6" customWidth="1"/>
    <col min="9751" max="9751" width="30.88671875" style="6" customWidth="1"/>
    <col min="9752" max="9752" width="31.33203125" style="6" customWidth="1"/>
    <col min="9753" max="9753" width="32.6640625" style="6" customWidth="1"/>
    <col min="9754" max="9754" width="37.6640625" style="6" customWidth="1"/>
    <col min="9755" max="9756" width="0" style="6" hidden="1" customWidth="1"/>
    <col min="9757" max="9757" width="28.109375" style="6" customWidth="1"/>
    <col min="9758" max="9758" width="30.33203125" style="6" customWidth="1"/>
    <col min="9759" max="9810" width="0" style="6" hidden="1" customWidth="1"/>
    <col min="9811" max="9811" width="23.109375" style="6" customWidth="1"/>
    <col min="9812" max="9812" width="22.88671875" style="6" customWidth="1"/>
    <col min="9813" max="9813" width="24.109375" style="6" customWidth="1"/>
    <col min="9814" max="9814" width="23.6640625" style="6" customWidth="1"/>
    <col min="9815" max="9815" width="24.33203125" style="6" customWidth="1"/>
    <col min="9816" max="9816" width="23" style="6" customWidth="1"/>
    <col min="9817" max="9817" width="24.33203125" style="6" customWidth="1"/>
    <col min="9818" max="9818" width="24" style="6" customWidth="1"/>
    <col min="9819" max="9819" width="25.33203125" style="6" customWidth="1"/>
    <col min="9820" max="9820" width="23.33203125" style="6" customWidth="1"/>
    <col min="9821" max="9821" width="25" style="6" customWidth="1"/>
    <col min="9822" max="9822" width="25.33203125" style="6" customWidth="1"/>
    <col min="9823" max="9823" width="25" style="6" customWidth="1"/>
    <col min="9824" max="9824" width="23.33203125" style="6" customWidth="1"/>
    <col min="9825" max="9825" width="24.33203125" style="6" customWidth="1"/>
    <col min="9826" max="9826" width="21.33203125" style="6" customWidth="1"/>
    <col min="9827" max="9827" width="26.109375" style="6" customWidth="1"/>
    <col min="9828" max="9829" width="0" style="6" hidden="1" customWidth="1"/>
    <col min="9830" max="9830" width="25.6640625" style="6" customWidth="1"/>
    <col min="9831" max="9831" width="17.6640625" style="6" customWidth="1"/>
    <col min="9832" max="9855" width="0" style="6" hidden="1" customWidth="1"/>
    <col min="9856" max="9856" width="20.33203125" style="6" customWidth="1"/>
    <col min="9857" max="9858" width="18.33203125" style="6" customWidth="1"/>
    <col min="9859" max="9866" width="9.33203125" style="6"/>
    <col min="9867" max="9867" width="26.6640625" style="6" customWidth="1"/>
    <col min="9868" max="9994" width="9.33203125" style="6"/>
    <col min="9995" max="9995" width="240.88671875" style="6" customWidth="1"/>
    <col min="9996" max="9996" width="30.33203125" style="6" customWidth="1"/>
    <col min="9997" max="9997" width="54.88671875" style="6" customWidth="1"/>
    <col min="9998" max="9998" width="56.6640625" style="6" customWidth="1"/>
    <col min="9999" max="9999" width="55.44140625" style="6" customWidth="1"/>
    <col min="10000" max="10000" width="25.6640625" style="6" customWidth="1"/>
    <col min="10001" max="10001" width="57.109375" style="6" customWidth="1"/>
    <col min="10002" max="10002" width="22.44140625" style="6" customWidth="1"/>
    <col min="10003" max="10003" width="53.5546875" style="6" customWidth="1"/>
    <col min="10004" max="10004" width="23.109375" style="6" customWidth="1"/>
    <col min="10005" max="10005" width="29.88671875" style="6" customWidth="1"/>
    <col min="10006" max="10006" width="38.88671875" style="6" customWidth="1"/>
    <col min="10007" max="10007" width="30.88671875" style="6" customWidth="1"/>
    <col min="10008" max="10008" width="31.33203125" style="6" customWidth="1"/>
    <col min="10009" max="10009" width="32.6640625" style="6" customWidth="1"/>
    <col min="10010" max="10010" width="37.6640625" style="6" customWidth="1"/>
    <col min="10011" max="10012" width="0" style="6" hidden="1" customWidth="1"/>
    <col min="10013" max="10013" width="28.109375" style="6" customWidth="1"/>
    <col min="10014" max="10014" width="30.33203125" style="6" customWidth="1"/>
    <col min="10015" max="10066" width="0" style="6" hidden="1" customWidth="1"/>
    <col min="10067" max="10067" width="23.109375" style="6" customWidth="1"/>
    <col min="10068" max="10068" width="22.88671875" style="6" customWidth="1"/>
    <col min="10069" max="10069" width="24.109375" style="6" customWidth="1"/>
    <col min="10070" max="10070" width="23.6640625" style="6" customWidth="1"/>
    <col min="10071" max="10071" width="24.33203125" style="6" customWidth="1"/>
    <col min="10072" max="10072" width="23" style="6" customWidth="1"/>
    <col min="10073" max="10073" width="24.33203125" style="6" customWidth="1"/>
    <col min="10074" max="10074" width="24" style="6" customWidth="1"/>
    <col min="10075" max="10075" width="25.33203125" style="6" customWidth="1"/>
    <col min="10076" max="10076" width="23.33203125" style="6" customWidth="1"/>
    <col min="10077" max="10077" width="25" style="6" customWidth="1"/>
    <col min="10078" max="10078" width="25.33203125" style="6" customWidth="1"/>
    <col min="10079" max="10079" width="25" style="6" customWidth="1"/>
    <col min="10080" max="10080" width="23.33203125" style="6" customWidth="1"/>
    <col min="10081" max="10081" width="24.33203125" style="6" customWidth="1"/>
    <col min="10082" max="10082" width="21.33203125" style="6" customWidth="1"/>
    <col min="10083" max="10083" width="26.109375" style="6" customWidth="1"/>
    <col min="10084" max="10085" width="0" style="6" hidden="1" customWidth="1"/>
    <col min="10086" max="10086" width="25.6640625" style="6" customWidth="1"/>
    <col min="10087" max="10087" width="17.6640625" style="6" customWidth="1"/>
    <col min="10088" max="10111" width="0" style="6" hidden="1" customWidth="1"/>
    <col min="10112" max="10112" width="20.33203125" style="6" customWidth="1"/>
    <col min="10113" max="10114" width="18.33203125" style="6" customWidth="1"/>
    <col min="10115" max="10122" width="9.33203125" style="6"/>
    <col min="10123" max="10123" width="26.6640625" style="6" customWidth="1"/>
    <col min="10124" max="10250" width="9.33203125" style="6"/>
    <col min="10251" max="10251" width="240.88671875" style="6" customWidth="1"/>
    <col min="10252" max="10252" width="30.33203125" style="6" customWidth="1"/>
    <col min="10253" max="10253" width="54.88671875" style="6" customWidth="1"/>
    <col min="10254" max="10254" width="56.6640625" style="6" customWidth="1"/>
    <col min="10255" max="10255" width="55.44140625" style="6" customWidth="1"/>
    <col min="10256" max="10256" width="25.6640625" style="6" customWidth="1"/>
    <col min="10257" max="10257" width="57.109375" style="6" customWidth="1"/>
    <col min="10258" max="10258" width="22.44140625" style="6" customWidth="1"/>
    <col min="10259" max="10259" width="53.5546875" style="6" customWidth="1"/>
    <col min="10260" max="10260" width="23.109375" style="6" customWidth="1"/>
    <col min="10261" max="10261" width="29.88671875" style="6" customWidth="1"/>
    <col min="10262" max="10262" width="38.88671875" style="6" customWidth="1"/>
    <col min="10263" max="10263" width="30.88671875" style="6" customWidth="1"/>
    <col min="10264" max="10264" width="31.33203125" style="6" customWidth="1"/>
    <col min="10265" max="10265" width="32.6640625" style="6" customWidth="1"/>
    <col min="10266" max="10266" width="37.6640625" style="6" customWidth="1"/>
    <col min="10267" max="10268" width="0" style="6" hidden="1" customWidth="1"/>
    <col min="10269" max="10269" width="28.109375" style="6" customWidth="1"/>
    <col min="10270" max="10270" width="30.33203125" style="6" customWidth="1"/>
    <col min="10271" max="10322" width="0" style="6" hidden="1" customWidth="1"/>
    <col min="10323" max="10323" width="23.109375" style="6" customWidth="1"/>
    <col min="10324" max="10324" width="22.88671875" style="6" customWidth="1"/>
    <col min="10325" max="10325" width="24.109375" style="6" customWidth="1"/>
    <col min="10326" max="10326" width="23.6640625" style="6" customWidth="1"/>
    <col min="10327" max="10327" width="24.33203125" style="6" customWidth="1"/>
    <col min="10328" max="10328" width="23" style="6" customWidth="1"/>
    <col min="10329" max="10329" width="24.33203125" style="6" customWidth="1"/>
    <col min="10330" max="10330" width="24" style="6" customWidth="1"/>
    <col min="10331" max="10331" width="25.33203125" style="6" customWidth="1"/>
    <col min="10332" max="10332" width="23.33203125" style="6" customWidth="1"/>
    <col min="10333" max="10333" width="25" style="6" customWidth="1"/>
    <col min="10334" max="10334" width="25.33203125" style="6" customWidth="1"/>
    <col min="10335" max="10335" width="25" style="6" customWidth="1"/>
    <col min="10336" max="10336" width="23.33203125" style="6" customWidth="1"/>
    <col min="10337" max="10337" width="24.33203125" style="6" customWidth="1"/>
    <col min="10338" max="10338" width="21.33203125" style="6" customWidth="1"/>
    <col min="10339" max="10339" width="26.109375" style="6" customWidth="1"/>
    <col min="10340" max="10341" width="0" style="6" hidden="1" customWidth="1"/>
    <col min="10342" max="10342" width="25.6640625" style="6" customWidth="1"/>
    <col min="10343" max="10343" width="17.6640625" style="6" customWidth="1"/>
    <col min="10344" max="10367" width="0" style="6" hidden="1" customWidth="1"/>
    <col min="10368" max="10368" width="20.33203125" style="6" customWidth="1"/>
    <col min="10369" max="10370" width="18.33203125" style="6" customWidth="1"/>
    <col min="10371" max="10378" width="9.33203125" style="6"/>
    <col min="10379" max="10379" width="26.6640625" style="6" customWidth="1"/>
    <col min="10380" max="10506" width="9.33203125" style="6"/>
    <col min="10507" max="10507" width="240.88671875" style="6" customWidth="1"/>
    <col min="10508" max="10508" width="30.33203125" style="6" customWidth="1"/>
    <col min="10509" max="10509" width="54.88671875" style="6" customWidth="1"/>
    <col min="10510" max="10510" width="56.6640625" style="6" customWidth="1"/>
    <col min="10511" max="10511" width="55.44140625" style="6" customWidth="1"/>
    <col min="10512" max="10512" width="25.6640625" style="6" customWidth="1"/>
    <col min="10513" max="10513" width="57.109375" style="6" customWidth="1"/>
    <col min="10514" max="10514" width="22.44140625" style="6" customWidth="1"/>
    <col min="10515" max="10515" width="53.5546875" style="6" customWidth="1"/>
    <col min="10516" max="10516" width="23.109375" style="6" customWidth="1"/>
    <col min="10517" max="10517" width="29.88671875" style="6" customWidth="1"/>
    <col min="10518" max="10518" width="38.88671875" style="6" customWidth="1"/>
    <col min="10519" max="10519" width="30.88671875" style="6" customWidth="1"/>
    <col min="10520" max="10520" width="31.33203125" style="6" customWidth="1"/>
    <col min="10521" max="10521" width="32.6640625" style="6" customWidth="1"/>
    <col min="10522" max="10522" width="37.6640625" style="6" customWidth="1"/>
    <col min="10523" max="10524" width="0" style="6" hidden="1" customWidth="1"/>
    <col min="10525" max="10525" width="28.109375" style="6" customWidth="1"/>
    <col min="10526" max="10526" width="30.33203125" style="6" customWidth="1"/>
    <col min="10527" max="10578" width="0" style="6" hidden="1" customWidth="1"/>
    <col min="10579" max="10579" width="23.109375" style="6" customWidth="1"/>
    <col min="10580" max="10580" width="22.88671875" style="6" customWidth="1"/>
    <col min="10581" max="10581" width="24.109375" style="6" customWidth="1"/>
    <col min="10582" max="10582" width="23.6640625" style="6" customWidth="1"/>
    <col min="10583" max="10583" width="24.33203125" style="6" customWidth="1"/>
    <col min="10584" max="10584" width="23" style="6" customWidth="1"/>
    <col min="10585" max="10585" width="24.33203125" style="6" customWidth="1"/>
    <col min="10586" max="10586" width="24" style="6" customWidth="1"/>
    <col min="10587" max="10587" width="25.33203125" style="6" customWidth="1"/>
    <col min="10588" max="10588" width="23.33203125" style="6" customWidth="1"/>
    <col min="10589" max="10589" width="25" style="6" customWidth="1"/>
    <col min="10590" max="10590" width="25.33203125" style="6" customWidth="1"/>
    <col min="10591" max="10591" width="25" style="6" customWidth="1"/>
    <col min="10592" max="10592" width="23.33203125" style="6" customWidth="1"/>
    <col min="10593" max="10593" width="24.33203125" style="6" customWidth="1"/>
    <col min="10594" max="10594" width="21.33203125" style="6" customWidth="1"/>
    <col min="10595" max="10595" width="26.109375" style="6" customWidth="1"/>
    <col min="10596" max="10597" width="0" style="6" hidden="1" customWidth="1"/>
    <col min="10598" max="10598" width="25.6640625" style="6" customWidth="1"/>
    <col min="10599" max="10599" width="17.6640625" style="6" customWidth="1"/>
    <col min="10600" max="10623" width="0" style="6" hidden="1" customWidth="1"/>
    <col min="10624" max="10624" width="20.33203125" style="6" customWidth="1"/>
    <col min="10625" max="10626" width="18.33203125" style="6" customWidth="1"/>
    <col min="10627" max="10634" width="9.33203125" style="6"/>
    <col min="10635" max="10635" width="26.6640625" style="6" customWidth="1"/>
    <col min="10636" max="10762" width="9.33203125" style="6"/>
    <col min="10763" max="10763" width="240.88671875" style="6" customWidth="1"/>
    <col min="10764" max="10764" width="30.33203125" style="6" customWidth="1"/>
    <col min="10765" max="10765" width="54.88671875" style="6" customWidth="1"/>
    <col min="10766" max="10766" width="56.6640625" style="6" customWidth="1"/>
    <col min="10767" max="10767" width="55.44140625" style="6" customWidth="1"/>
    <col min="10768" max="10768" width="25.6640625" style="6" customWidth="1"/>
    <col min="10769" max="10769" width="57.109375" style="6" customWidth="1"/>
    <col min="10770" max="10770" width="22.44140625" style="6" customWidth="1"/>
    <col min="10771" max="10771" width="53.5546875" style="6" customWidth="1"/>
    <col min="10772" max="10772" width="23.109375" style="6" customWidth="1"/>
    <col min="10773" max="10773" width="29.88671875" style="6" customWidth="1"/>
    <col min="10774" max="10774" width="38.88671875" style="6" customWidth="1"/>
    <col min="10775" max="10775" width="30.88671875" style="6" customWidth="1"/>
    <col min="10776" max="10776" width="31.33203125" style="6" customWidth="1"/>
    <col min="10777" max="10777" width="32.6640625" style="6" customWidth="1"/>
    <col min="10778" max="10778" width="37.6640625" style="6" customWidth="1"/>
    <col min="10779" max="10780" width="0" style="6" hidden="1" customWidth="1"/>
    <col min="10781" max="10781" width="28.109375" style="6" customWidth="1"/>
    <col min="10782" max="10782" width="30.33203125" style="6" customWidth="1"/>
    <col min="10783" max="10834" width="0" style="6" hidden="1" customWidth="1"/>
    <col min="10835" max="10835" width="23.109375" style="6" customWidth="1"/>
    <col min="10836" max="10836" width="22.88671875" style="6" customWidth="1"/>
    <col min="10837" max="10837" width="24.109375" style="6" customWidth="1"/>
    <col min="10838" max="10838" width="23.6640625" style="6" customWidth="1"/>
    <col min="10839" max="10839" width="24.33203125" style="6" customWidth="1"/>
    <col min="10840" max="10840" width="23" style="6" customWidth="1"/>
    <col min="10841" max="10841" width="24.33203125" style="6" customWidth="1"/>
    <col min="10842" max="10842" width="24" style="6" customWidth="1"/>
    <col min="10843" max="10843" width="25.33203125" style="6" customWidth="1"/>
    <col min="10844" max="10844" width="23.33203125" style="6" customWidth="1"/>
    <col min="10845" max="10845" width="25" style="6" customWidth="1"/>
    <col min="10846" max="10846" width="25.33203125" style="6" customWidth="1"/>
    <col min="10847" max="10847" width="25" style="6" customWidth="1"/>
    <col min="10848" max="10848" width="23.33203125" style="6" customWidth="1"/>
    <col min="10849" max="10849" width="24.33203125" style="6" customWidth="1"/>
    <col min="10850" max="10850" width="21.33203125" style="6" customWidth="1"/>
    <col min="10851" max="10851" width="26.109375" style="6" customWidth="1"/>
    <col min="10852" max="10853" width="0" style="6" hidden="1" customWidth="1"/>
    <col min="10854" max="10854" width="25.6640625" style="6" customWidth="1"/>
    <col min="10855" max="10855" width="17.6640625" style="6" customWidth="1"/>
    <col min="10856" max="10879" width="0" style="6" hidden="1" customWidth="1"/>
    <col min="10880" max="10880" width="20.33203125" style="6" customWidth="1"/>
    <col min="10881" max="10882" width="18.33203125" style="6" customWidth="1"/>
    <col min="10883" max="10890" width="9.33203125" style="6"/>
    <col min="10891" max="10891" width="26.6640625" style="6" customWidth="1"/>
    <col min="10892" max="11018" width="9.33203125" style="6"/>
    <col min="11019" max="11019" width="240.88671875" style="6" customWidth="1"/>
    <col min="11020" max="11020" width="30.33203125" style="6" customWidth="1"/>
    <col min="11021" max="11021" width="54.88671875" style="6" customWidth="1"/>
    <col min="11022" max="11022" width="56.6640625" style="6" customWidth="1"/>
    <col min="11023" max="11023" width="55.44140625" style="6" customWidth="1"/>
    <col min="11024" max="11024" width="25.6640625" style="6" customWidth="1"/>
    <col min="11025" max="11025" width="57.109375" style="6" customWidth="1"/>
    <col min="11026" max="11026" width="22.44140625" style="6" customWidth="1"/>
    <col min="11027" max="11027" width="53.5546875" style="6" customWidth="1"/>
    <col min="11028" max="11028" width="23.109375" style="6" customWidth="1"/>
    <col min="11029" max="11029" width="29.88671875" style="6" customWidth="1"/>
    <col min="11030" max="11030" width="38.88671875" style="6" customWidth="1"/>
    <col min="11031" max="11031" width="30.88671875" style="6" customWidth="1"/>
    <col min="11032" max="11032" width="31.33203125" style="6" customWidth="1"/>
    <col min="11033" max="11033" width="32.6640625" style="6" customWidth="1"/>
    <col min="11034" max="11034" width="37.6640625" style="6" customWidth="1"/>
    <col min="11035" max="11036" width="0" style="6" hidden="1" customWidth="1"/>
    <col min="11037" max="11037" width="28.109375" style="6" customWidth="1"/>
    <col min="11038" max="11038" width="30.33203125" style="6" customWidth="1"/>
    <col min="11039" max="11090" width="0" style="6" hidden="1" customWidth="1"/>
    <col min="11091" max="11091" width="23.109375" style="6" customWidth="1"/>
    <col min="11092" max="11092" width="22.88671875" style="6" customWidth="1"/>
    <col min="11093" max="11093" width="24.109375" style="6" customWidth="1"/>
    <col min="11094" max="11094" width="23.6640625" style="6" customWidth="1"/>
    <col min="11095" max="11095" width="24.33203125" style="6" customWidth="1"/>
    <col min="11096" max="11096" width="23" style="6" customWidth="1"/>
    <col min="11097" max="11097" width="24.33203125" style="6" customWidth="1"/>
    <col min="11098" max="11098" width="24" style="6" customWidth="1"/>
    <col min="11099" max="11099" width="25.33203125" style="6" customWidth="1"/>
    <col min="11100" max="11100" width="23.33203125" style="6" customWidth="1"/>
    <col min="11101" max="11101" width="25" style="6" customWidth="1"/>
    <col min="11102" max="11102" width="25.33203125" style="6" customWidth="1"/>
    <col min="11103" max="11103" width="25" style="6" customWidth="1"/>
    <col min="11104" max="11104" width="23.33203125" style="6" customWidth="1"/>
    <col min="11105" max="11105" width="24.33203125" style="6" customWidth="1"/>
    <col min="11106" max="11106" width="21.33203125" style="6" customWidth="1"/>
    <col min="11107" max="11107" width="26.109375" style="6" customWidth="1"/>
    <col min="11108" max="11109" width="0" style="6" hidden="1" customWidth="1"/>
    <col min="11110" max="11110" width="25.6640625" style="6" customWidth="1"/>
    <col min="11111" max="11111" width="17.6640625" style="6" customWidth="1"/>
    <col min="11112" max="11135" width="0" style="6" hidden="1" customWidth="1"/>
    <col min="11136" max="11136" width="20.33203125" style="6" customWidth="1"/>
    <col min="11137" max="11138" width="18.33203125" style="6" customWidth="1"/>
    <col min="11139" max="11146" width="9.33203125" style="6"/>
    <col min="11147" max="11147" width="26.6640625" style="6" customWidth="1"/>
    <col min="11148" max="11274" width="9.33203125" style="6"/>
    <col min="11275" max="11275" width="240.88671875" style="6" customWidth="1"/>
    <col min="11276" max="11276" width="30.33203125" style="6" customWidth="1"/>
    <col min="11277" max="11277" width="54.88671875" style="6" customWidth="1"/>
    <col min="11278" max="11278" width="56.6640625" style="6" customWidth="1"/>
    <col min="11279" max="11279" width="55.44140625" style="6" customWidth="1"/>
    <col min="11280" max="11280" width="25.6640625" style="6" customWidth="1"/>
    <col min="11281" max="11281" width="57.109375" style="6" customWidth="1"/>
    <col min="11282" max="11282" width="22.44140625" style="6" customWidth="1"/>
    <col min="11283" max="11283" width="53.5546875" style="6" customWidth="1"/>
    <col min="11284" max="11284" width="23.109375" style="6" customWidth="1"/>
    <col min="11285" max="11285" width="29.88671875" style="6" customWidth="1"/>
    <col min="11286" max="11286" width="38.88671875" style="6" customWidth="1"/>
    <col min="11287" max="11287" width="30.88671875" style="6" customWidth="1"/>
    <col min="11288" max="11288" width="31.33203125" style="6" customWidth="1"/>
    <col min="11289" max="11289" width="32.6640625" style="6" customWidth="1"/>
    <col min="11290" max="11290" width="37.6640625" style="6" customWidth="1"/>
    <col min="11291" max="11292" width="0" style="6" hidden="1" customWidth="1"/>
    <col min="11293" max="11293" width="28.109375" style="6" customWidth="1"/>
    <col min="11294" max="11294" width="30.33203125" style="6" customWidth="1"/>
    <col min="11295" max="11346" width="0" style="6" hidden="1" customWidth="1"/>
    <col min="11347" max="11347" width="23.109375" style="6" customWidth="1"/>
    <col min="11348" max="11348" width="22.88671875" style="6" customWidth="1"/>
    <col min="11349" max="11349" width="24.109375" style="6" customWidth="1"/>
    <col min="11350" max="11350" width="23.6640625" style="6" customWidth="1"/>
    <col min="11351" max="11351" width="24.33203125" style="6" customWidth="1"/>
    <col min="11352" max="11352" width="23" style="6" customWidth="1"/>
    <col min="11353" max="11353" width="24.33203125" style="6" customWidth="1"/>
    <col min="11354" max="11354" width="24" style="6" customWidth="1"/>
    <col min="11355" max="11355" width="25.33203125" style="6" customWidth="1"/>
    <col min="11356" max="11356" width="23.33203125" style="6" customWidth="1"/>
    <col min="11357" max="11357" width="25" style="6" customWidth="1"/>
    <col min="11358" max="11358" width="25.33203125" style="6" customWidth="1"/>
    <col min="11359" max="11359" width="25" style="6" customWidth="1"/>
    <col min="11360" max="11360" width="23.33203125" style="6" customWidth="1"/>
    <col min="11361" max="11361" width="24.33203125" style="6" customWidth="1"/>
    <col min="11362" max="11362" width="21.33203125" style="6" customWidth="1"/>
    <col min="11363" max="11363" width="26.109375" style="6" customWidth="1"/>
    <col min="11364" max="11365" width="0" style="6" hidden="1" customWidth="1"/>
    <col min="11366" max="11366" width="25.6640625" style="6" customWidth="1"/>
    <col min="11367" max="11367" width="17.6640625" style="6" customWidth="1"/>
    <col min="11368" max="11391" width="0" style="6" hidden="1" customWidth="1"/>
    <col min="11392" max="11392" width="20.33203125" style="6" customWidth="1"/>
    <col min="11393" max="11394" width="18.33203125" style="6" customWidth="1"/>
    <col min="11395" max="11402" width="9.33203125" style="6"/>
    <col min="11403" max="11403" width="26.6640625" style="6" customWidth="1"/>
    <col min="11404" max="11530" width="9.33203125" style="6"/>
    <col min="11531" max="11531" width="240.88671875" style="6" customWidth="1"/>
    <col min="11532" max="11532" width="30.33203125" style="6" customWidth="1"/>
    <col min="11533" max="11533" width="54.88671875" style="6" customWidth="1"/>
    <col min="11534" max="11534" width="56.6640625" style="6" customWidth="1"/>
    <col min="11535" max="11535" width="55.44140625" style="6" customWidth="1"/>
    <col min="11536" max="11536" width="25.6640625" style="6" customWidth="1"/>
    <col min="11537" max="11537" width="57.109375" style="6" customWidth="1"/>
    <col min="11538" max="11538" width="22.44140625" style="6" customWidth="1"/>
    <col min="11539" max="11539" width="53.5546875" style="6" customWidth="1"/>
    <col min="11540" max="11540" width="23.109375" style="6" customWidth="1"/>
    <col min="11541" max="11541" width="29.88671875" style="6" customWidth="1"/>
    <col min="11542" max="11542" width="38.88671875" style="6" customWidth="1"/>
    <col min="11543" max="11543" width="30.88671875" style="6" customWidth="1"/>
    <col min="11544" max="11544" width="31.33203125" style="6" customWidth="1"/>
    <col min="11545" max="11545" width="32.6640625" style="6" customWidth="1"/>
    <col min="11546" max="11546" width="37.6640625" style="6" customWidth="1"/>
    <col min="11547" max="11548" width="0" style="6" hidden="1" customWidth="1"/>
    <col min="11549" max="11549" width="28.109375" style="6" customWidth="1"/>
    <col min="11550" max="11550" width="30.33203125" style="6" customWidth="1"/>
    <col min="11551" max="11602" width="0" style="6" hidden="1" customWidth="1"/>
    <col min="11603" max="11603" width="23.109375" style="6" customWidth="1"/>
    <col min="11604" max="11604" width="22.88671875" style="6" customWidth="1"/>
    <col min="11605" max="11605" width="24.109375" style="6" customWidth="1"/>
    <col min="11606" max="11606" width="23.6640625" style="6" customWidth="1"/>
    <col min="11607" max="11607" width="24.33203125" style="6" customWidth="1"/>
    <col min="11608" max="11608" width="23" style="6" customWidth="1"/>
    <col min="11609" max="11609" width="24.33203125" style="6" customWidth="1"/>
    <col min="11610" max="11610" width="24" style="6" customWidth="1"/>
    <col min="11611" max="11611" width="25.33203125" style="6" customWidth="1"/>
    <col min="11612" max="11612" width="23.33203125" style="6" customWidth="1"/>
    <col min="11613" max="11613" width="25" style="6" customWidth="1"/>
    <col min="11614" max="11614" width="25.33203125" style="6" customWidth="1"/>
    <col min="11615" max="11615" width="25" style="6" customWidth="1"/>
    <col min="11616" max="11616" width="23.33203125" style="6" customWidth="1"/>
    <col min="11617" max="11617" width="24.33203125" style="6" customWidth="1"/>
    <col min="11618" max="11618" width="21.33203125" style="6" customWidth="1"/>
    <col min="11619" max="11619" width="26.109375" style="6" customWidth="1"/>
    <col min="11620" max="11621" width="0" style="6" hidden="1" customWidth="1"/>
    <col min="11622" max="11622" width="25.6640625" style="6" customWidth="1"/>
    <col min="11623" max="11623" width="17.6640625" style="6" customWidth="1"/>
    <col min="11624" max="11647" width="0" style="6" hidden="1" customWidth="1"/>
    <col min="11648" max="11648" width="20.33203125" style="6" customWidth="1"/>
    <col min="11649" max="11650" width="18.33203125" style="6" customWidth="1"/>
    <col min="11651" max="11658" width="9.33203125" style="6"/>
    <col min="11659" max="11659" width="26.6640625" style="6" customWidth="1"/>
    <col min="11660" max="11786" width="9.33203125" style="6"/>
    <col min="11787" max="11787" width="240.88671875" style="6" customWidth="1"/>
    <col min="11788" max="11788" width="30.33203125" style="6" customWidth="1"/>
    <col min="11789" max="11789" width="54.88671875" style="6" customWidth="1"/>
    <col min="11790" max="11790" width="56.6640625" style="6" customWidth="1"/>
    <col min="11791" max="11791" width="55.44140625" style="6" customWidth="1"/>
    <col min="11792" max="11792" width="25.6640625" style="6" customWidth="1"/>
    <col min="11793" max="11793" width="57.109375" style="6" customWidth="1"/>
    <col min="11794" max="11794" width="22.44140625" style="6" customWidth="1"/>
    <col min="11795" max="11795" width="53.5546875" style="6" customWidth="1"/>
    <col min="11796" max="11796" width="23.109375" style="6" customWidth="1"/>
    <col min="11797" max="11797" width="29.88671875" style="6" customWidth="1"/>
    <col min="11798" max="11798" width="38.88671875" style="6" customWidth="1"/>
    <col min="11799" max="11799" width="30.88671875" style="6" customWidth="1"/>
    <col min="11800" max="11800" width="31.33203125" style="6" customWidth="1"/>
    <col min="11801" max="11801" width="32.6640625" style="6" customWidth="1"/>
    <col min="11802" max="11802" width="37.6640625" style="6" customWidth="1"/>
    <col min="11803" max="11804" width="0" style="6" hidden="1" customWidth="1"/>
    <col min="11805" max="11805" width="28.109375" style="6" customWidth="1"/>
    <col min="11806" max="11806" width="30.33203125" style="6" customWidth="1"/>
    <col min="11807" max="11858" width="0" style="6" hidden="1" customWidth="1"/>
    <col min="11859" max="11859" width="23.109375" style="6" customWidth="1"/>
    <col min="11860" max="11860" width="22.88671875" style="6" customWidth="1"/>
    <col min="11861" max="11861" width="24.109375" style="6" customWidth="1"/>
    <col min="11862" max="11862" width="23.6640625" style="6" customWidth="1"/>
    <col min="11863" max="11863" width="24.33203125" style="6" customWidth="1"/>
    <col min="11864" max="11864" width="23" style="6" customWidth="1"/>
    <col min="11865" max="11865" width="24.33203125" style="6" customWidth="1"/>
    <col min="11866" max="11866" width="24" style="6" customWidth="1"/>
    <col min="11867" max="11867" width="25.33203125" style="6" customWidth="1"/>
    <col min="11868" max="11868" width="23.33203125" style="6" customWidth="1"/>
    <col min="11869" max="11869" width="25" style="6" customWidth="1"/>
    <col min="11870" max="11870" width="25.33203125" style="6" customWidth="1"/>
    <col min="11871" max="11871" width="25" style="6" customWidth="1"/>
    <col min="11872" max="11872" width="23.33203125" style="6" customWidth="1"/>
    <col min="11873" max="11873" width="24.33203125" style="6" customWidth="1"/>
    <col min="11874" max="11874" width="21.33203125" style="6" customWidth="1"/>
    <col min="11875" max="11875" width="26.109375" style="6" customWidth="1"/>
    <col min="11876" max="11877" width="0" style="6" hidden="1" customWidth="1"/>
    <col min="11878" max="11878" width="25.6640625" style="6" customWidth="1"/>
    <col min="11879" max="11879" width="17.6640625" style="6" customWidth="1"/>
    <col min="11880" max="11903" width="0" style="6" hidden="1" customWidth="1"/>
    <col min="11904" max="11904" width="20.33203125" style="6" customWidth="1"/>
    <col min="11905" max="11906" width="18.33203125" style="6" customWidth="1"/>
    <col min="11907" max="11914" width="9.33203125" style="6"/>
    <col min="11915" max="11915" width="26.6640625" style="6" customWidth="1"/>
    <col min="11916" max="12042" width="9.33203125" style="6"/>
    <col min="12043" max="12043" width="240.88671875" style="6" customWidth="1"/>
    <col min="12044" max="12044" width="30.33203125" style="6" customWidth="1"/>
    <col min="12045" max="12045" width="54.88671875" style="6" customWidth="1"/>
    <col min="12046" max="12046" width="56.6640625" style="6" customWidth="1"/>
    <col min="12047" max="12047" width="55.44140625" style="6" customWidth="1"/>
    <col min="12048" max="12048" width="25.6640625" style="6" customWidth="1"/>
    <col min="12049" max="12049" width="57.109375" style="6" customWidth="1"/>
    <col min="12050" max="12050" width="22.44140625" style="6" customWidth="1"/>
    <col min="12051" max="12051" width="53.5546875" style="6" customWidth="1"/>
    <col min="12052" max="12052" width="23.109375" style="6" customWidth="1"/>
    <col min="12053" max="12053" width="29.88671875" style="6" customWidth="1"/>
    <col min="12054" max="12054" width="38.88671875" style="6" customWidth="1"/>
    <col min="12055" max="12055" width="30.88671875" style="6" customWidth="1"/>
    <col min="12056" max="12056" width="31.33203125" style="6" customWidth="1"/>
    <col min="12057" max="12057" width="32.6640625" style="6" customWidth="1"/>
    <col min="12058" max="12058" width="37.6640625" style="6" customWidth="1"/>
    <col min="12059" max="12060" width="0" style="6" hidden="1" customWidth="1"/>
    <col min="12061" max="12061" width="28.109375" style="6" customWidth="1"/>
    <col min="12062" max="12062" width="30.33203125" style="6" customWidth="1"/>
    <col min="12063" max="12114" width="0" style="6" hidden="1" customWidth="1"/>
    <col min="12115" max="12115" width="23.109375" style="6" customWidth="1"/>
    <col min="12116" max="12116" width="22.88671875" style="6" customWidth="1"/>
    <col min="12117" max="12117" width="24.109375" style="6" customWidth="1"/>
    <col min="12118" max="12118" width="23.6640625" style="6" customWidth="1"/>
    <col min="12119" max="12119" width="24.33203125" style="6" customWidth="1"/>
    <col min="12120" max="12120" width="23" style="6" customWidth="1"/>
    <col min="12121" max="12121" width="24.33203125" style="6" customWidth="1"/>
    <col min="12122" max="12122" width="24" style="6" customWidth="1"/>
    <col min="12123" max="12123" width="25.33203125" style="6" customWidth="1"/>
    <col min="12124" max="12124" width="23.33203125" style="6" customWidth="1"/>
    <col min="12125" max="12125" width="25" style="6" customWidth="1"/>
    <col min="12126" max="12126" width="25.33203125" style="6" customWidth="1"/>
    <col min="12127" max="12127" width="25" style="6" customWidth="1"/>
    <col min="12128" max="12128" width="23.33203125" style="6" customWidth="1"/>
    <col min="12129" max="12129" width="24.33203125" style="6" customWidth="1"/>
    <col min="12130" max="12130" width="21.33203125" style="6" customWidth="1"/>
    <col min="12131" max="12131" width="26.109375" style="6" customWidth="1"/>
    <col min="12132" max="12133" width="0" style="6" hidden="1" customWidth="1"/>
    <col min="12134" max="12134" width="25.6640625" style="6" customWidth="1"/>
    <col min="12135" max="12135" width="17.6640625" style="6" customWidth="1"/>
    <col min="12136" max="12159" width="0" style="6" hidden="1" customWidth="1"/>
    <col min="12160" max="12160" width="20.33203125" style="6" customWidth="1"/>
    <col min="12161" max="12162" width="18.33203125" style="6" customWidth="1"/>
    <col min="12163" max="12170" width="9.33203125" style="6"/>
    <col min="12171" max="12171" width="26.6640625" style="6" customWidth="1"/>
    <col min="12172" max="12298" width="9.33203125" style="6"/>
    <col min="12299" max="12299" width="240.88671875" style="6" customWidth="1"/>
    <col min="12300" max="12300" width="30.33203125" style="6" customWidth="1"/>
    <col min="12301" max="12301" width="54.88671875" style="6" customWidth="1"/>
    <col min="12302" max="12302" width="56.6640625" style="6" customWidth="1"/>
    <col min="12303" max="12303" width="55.44140625" style="6" customWidth="1"/>
    <col min="12304" max="12304" width="25.6640625" style="6" customWidth="1"/>
    <col min="12305" max="12305" width="57.109375" style="6" customWidth="1"/>
    <col min="12306" max="12306" width="22.44140625" style="6" customWidth="1"/>
    <col min="12307" max="12307" width="53.5546875" style="6" customWidth="1"/>
    <col min="12308" max="12308" width="23.109375" style="6" customWidth="1"/>
    <col min="12309" max="12309" width="29.88671875" style="6" customWidth="1"/>
    <col min="12310" max="12310" width="38.88671875" style="6" customWidth="1"/>
    <col min="12311" max="12311" width="30.88671875" style="6" customWidth="1"/>
    <col min="12312" max="12312" width="31.33203125" style="6" customWidth="1"/>
    <col min="12313" max="12313" width="32.6640625" style="6" customWidth="1"/>
    <col min="12314" max="12314" width="37.6640625" style="6" customWidth="1"/>
    <col min="12315" max="12316" width="0" style="6" hidden="1" customWidth="1"/>
    <col min="12317" max="12317" width="28.109375" style="6" customWidth="1"/>
    <col min="12318" max="12318" width="30.33203125" style="6" customWidth="1"/>
    <col min="12319" max="12370" width="0" style="6" hidden="1" customWidth="1"/>
    <col min="12371" max="12371" width="23.109375" style="6" customWidth="1"/>
    <col min="12372" max="12372" width="22.88671875" style="6" customWidth="1"/>
    <col min="12373" max="12373" width="24.109375" style="6" customWidth="1"/>
    <col min="12374" max="12374" width="23.6640625" style="6" customWidth="1"/>
    <col min="12375" max="12375" width="24.33203125" style="6" customWidth="1"/>
    <col min="12376" max="12376" width="23" style="6" customWidth="1"/>
    <col min="12377" max="12377" width="24.33203125" style="6" customWidth="1"/>
    <col min="12378" max="12378" width="24" style="6" customWidth="1"/>
    <col min="12379" max="12379" width="25.33203125" style="6" customWidth="1"/>
    <col min="12380" max="12380" width="23.33203125" style="6" customWidth="1"/>
    <col min="12381" max="12381" width="25" style="6" customWidth="1"/>
    <col min="12382" max="12382" width="25.33203125" style="6" customWidth="1"/>
    <col min="12383" max="12383" width="25" style="6" customWidth="1"/>
    <col min="12384" max="12384" width="23.33203125" style="6" customWidth="1"/>
    <col min="12385" max="12385" width="24.33203125" style="6" customWidth="1"/>
    <col min="12386" max="12386" width="21.33203125" style="6" customWidth="1"/>
    <col min="12387" max="12387" width="26.109375" style="6" customWidth="1"/>
    <col min="12388" max="12389" width="0" style="6" hidden="1" customWidth="1"/>
    <col min="12390" max="12390" width="25.6640625" style="6" customWidth="1"/>
    <col min="12391" max="12391" width="17.6640625" style="6" customWidth="1"/>
    <col min="12392" max="12415" width="0" style="6" hidden="1" customWidth="1"/>
    <col min="12416" max="12416" width="20.33203125" style="6" customWidth="1"/>
    <col min="12417" max="12418" width="18.33203125" style="6" customWidth="1"/>
    <col min="12419" max="12426" width="9.33203125" style="6"/>
    <col min="12427" max="12427" width="26.6640625" style="6" customWidth="1"/>
    <col min="12428" max="12554" width="9.33203125" style="6"/>
    <col min="12555" max="12555" width="240.88671875" style="6" customWidth="1"/>
    <col min="12556" max="12556" width="30.33203125" style="6" customWidth="1"/>
    <col min="12557" max="12557" width="54.88671875" style="6" customWidth="1"/>
    <col min="12558" max="12558" width="56.6640625" style="6" customWidth="1"/>
    <col min="12559" max="12559" width="55.44140625" style="6" customWidth="1"/>
    <col min="12560" max="12560" width="25.6640625" style="6" customWidth="1"/>
    <col min="12561" max="12561" width="57.109375" style="6" customWidth="1"/>
    <col min="12562" max="12562" width="22.44140625" style="6" customWidth="1"/>
    <col min="12563" max="12563" width="53.5546875" style="6" customWidth="1"/>
    <col min="12564" max="12564" width="23.109375" style="6" customWidth="1"/>
    <col min="12565" max="12565" width="29.88671875" style="6" customWidth="1"/>
    <col min="12566" max="12566" width="38.88671875" style="6" customWidth="1"/>
    <col min="12567" max="12567" width="30.88671875" style="6" customWidth="1"/>
    <col min="12568" max="12568" width="31.33203125" style="6" customWidth="1"/>
    <col min="12569" max="12569" width="32.6640625" style="6" customWidth="1"/>
    <col min="12570" max="12570" width="37.6640625" style="6" customWidth="1"/>
    <col min="12571" max="12572" width="0" style="6" hidden="1" customWidth="1"/>
    <col min="12573" max="12573" width="28.109375" style="6" customWidth="1"/>
    <col min="12574" max="12574" width="30.33203125" style="6" customWidth="1"/>
    <col min="12575" max="12626" width="0" style="6" hidden="1" customWidth="1"/>
    <col min="12627" max="12627" width="23.109375" style="6" customWidth="1"/>
    <col min="12628" max="12628" width="22.88671875" style="6" customWidth="1"/>
    <col min="12629" max="12629" width="24.109375" style="6" customWidth="1"/>
    <col min="12630" max="12630" width="23.6640625" style="6" customWidth="1"/>
    <col min="12631" max="12631" width="24.33203125" style="6" customWidth="1"/>
    <col min="12632" max="12632" width="23" style="6" customWidth="1"/>
    <col min="12633" max="12633" width="24.33203125" style="6" customWidth="1"/>
    <col min="12634" max="12634" width="24" style="6" customWidth="1"/>
    <col min="12635" max="12635" width="25.33203125" style="6" customWidth="1"/>
    <col min="12636" max="12636" width="23.33203125" style="6" customWidth="1"/>
    <col min="12637" max="12637" width="25" style="6" customWidth="1"/>
    <col min="12638" max="12638" width="25.33203125" style="6" customWidth="1"/>
    <col min="12639" max="12639" width="25" style="6" customWidth="1"/>
    <col min="12640" max="12640" width="23.33203125" style="6" customWidth="1"/>
    <col min="12641" max="12641" width="24.33203125" style="6" customWidth="1"/>
    <col min="12642" max="12642" width="21.33203125" style="6" customWidth="1"/>
    <col min="12643" max="12643" width="26.109375" style="6" customWidth="1"/>
    <col min="12644" max="12645" width="0" style="6" hidden="1" customWidth="1"/>
    <col min="12646" max="12646" width="25.6640625" style="6" customWidth="1"/>
    <col min="12647" max="12647" width="17.6640625" style="6" customWidth="1"/>
    <col min="12648" max="12671" width="0" style="6" hidden="1" customWidth="1"/>
    <col min="12672" max="12672" width="20.33203125" style="6" customWidth="1"/>
    <col min="12673" max="12674" width="18.33203125" style="6" customWidth="1"/>
    <col min="12675" max="12682" width="9.33203125" style="6"/>
    <col min="12683" max="12683" width="26.6640625" style="6" customWidth="1"/>
    <col min="12684" max="12810" width="9.33203125" style="6"/>
    <col min="12811" max="12811" width="240.88671875" style="6" customWidth="1"/>
    <col min="12812" max="12812" width="30.33203125" style="6" customWidth="1"/>
    <col min="12813" max="12813" width="54.88671875" style="6" customWidth="1"/>
    <col min="12814" max="12814" width="56.6640625" style="6" customWidth="1"/>
    <col min="12815" max="12815" width="55.44140625" style="6" customWidth="1"/>
    <col min="12816" max="12816" width="25.6640625" style="6" customWidth="1"/>
    <col min="12817" max="12817" width="57.109375" style="6" customWidth="1"/>
    <col min="12818" max="12818" width="22.44140625" style="6" customWidth="1"/>
    <col min="12819" max="12819" width="53.5546875" style="6" customWidth="1"/>
    <col min="12820" max="12820" width="23.109375" style="6" customWidth="1"/>
    <col min="12821" max="12821" width="29.88671875" style="6" customWidth="1"/>
    <col min="12822" max="12822" width="38.88671875" style="6" customWidth="1"/>
    <col min="12823" max="12823" width="30.88671875" style="6" customWidth="1"/>
    <col min="12824" max="12824" width="31.33203125" style="6" customWidth="1"/>
    <col min="12825" max="12825" width="32.6640625" style="6" customWidth="1"/>
    <col min="12826" max="12826" width="37.6640625" style="6" customWidth="1"/>
    <col min="12827" max="12828" width="0" style="6" hidden="1" customWidth="1"/>
    <col min="12829" max="12829" width="28.109375" style="6" customWidth="1"/>
    <col min="12830" max="12830" width="30.33203125" style="6" customWidth="1"/>
    <col min="12831" max="12882" width="0" style="6" hidden="1" customWidth="1"/>
    <col min="12883" max="12883" width="23.109375" style="6" customWidth="1"/>
    <col min="12884" max="12884" width="22.88671875" style="6" customWidth="1"/>
    <col min="12885" max="12885" width="24.109375" style="6" customWidth="1"/>
    <col min="12886" max="12886" width="23.6640625" style="6" customWidth="1"/>
    <col min="12887" max="12887" width="24.33203125" style="6" customWidth="1"/>
    <col min="12888" max="12888" width="23" style="6" customWidth="1"/>
    <col min="12889" max="12889" width="24.33203125" style="6" customWidth="1"/>
    <col min="12890" max="12890" width="24" style="6" customWidth="1"/>
    <col min="12891" max="12891" width="25.33203125" style="6" customWidth="1"/>
    <col min="12892" max="12892" width="23.33203125" style="6" customWidth="1"/>
    <col min="12893" max="12893" width="25" style="6" customWidth="1"/>
    <col min="12894" max="12894" width="25.33203125" style="6" customWidth="1"/>
    <col min="12895" max="12895" width="25" style="6" customWidth="1"/>
    <col min="12896" max="12896" width="23.33203125" style="6" customWidth="1"/>
    <col min="12897" max="12897" width="24.33203125" style="6" customWidth="1"/>
    <col min="12898" max="12898" width="21.33203125" style="6" customWidth="1"/>
    <col min="12899" max="12899" width="26.109375" style="6" customWidth="1"/>
    <col min="12900" max="12901" width="0" style="6" hidden="1" customWidth="1"/>
    <col min="12902" max="12902" width="25.6640625" style="6" customWidth="1"/>
    <col min="12903" max="12903" width="17.6640625" style="6" customWidth="1"/>
    <col min="12904" max="12927" width="0" style="6" hidden="1" customWidth="1"/>
    <col min="12928" max="12928" width="20.33203125" style="6" customWidth="1"/>
    <col min="12929" max="12930" width="18.33203125" style="6" customWidth="1"/>
    <col min="12931" max="12938" width="9.33203125" style="6"/>
    <col min="12939" max="12939" width="26.6640625" style="6" customWidth="1"/>
    <col min="12940" max="13066" width="9.33203125" style="6"/>
    <col min="13067" max="13067" width="240.88671875" style="6" customWidth="1"/>
    <col min="13068" max="13068" width="30.33203125" style="6" customWidth="1"/>
    <col min="13069" max="13069" width="54.88671875" style="6" customWidth="1"/>
    <col min="13070" max="13070" width="56.6640625" style="6" customWidth="1"/>
    <col min="13071" max="13071" width="55.44140625" style="6" customWidth="1"/>
    <col min="13072" max="13072" width="25.6640625" style="6" customWidth="1"/>
    <col min="13073" max="13073" width="57.109375" style="6" customWidth="1"/>
    <col min="13074" max="13074" width="22.44140625" style="6" customWidth="1"/>
    <col min="13075" max="13075" width="53.5546875" style="6" customWidth="1"/>
    <col min="13076" max="13076" width="23.109375" style="6" customWidth="1"/>
    <col min="13077" max="13077" width="29.88671875" style="6" customWidth="1"/>
    <col min="13078" max="13078" width="38.88671875" style="6" customWidth="1"/>
    <col min="13079" max="13079" width="30.88671875" style="6" customWidth="1"/>
    <col min="13080" max="13080" width="31.33203125" style="6" customWidth="1"/>
    <col min="13081" max="13081" width="32.6640625" style="6" customWidth="1"/>
    <col min="13082" max="13082" width="37.6640625" style="6" customWidth="1"/>
    <col min="13083" max="13084" width="0" style="6" hidden="1" customWidth="1"/>
    <col min="13085" max="13085" width="28.109375" style="6" customWidth="1"/>
    <col min="13086" max="13086" width="30.33203125" style="6" customWidth="1"/>
    <col min="13087" max="13138" width="0" style="6" hidden="1" customWidth="1"/>
    <col min="13139" max="13139" width="23.109375" style="6" customWidth="1"/>
    <col min="13140" max="13140" width="22.88671875" style="6" customWidth="1"/>
    <col min="13141" max="13141" width="24.109375" style="6" customWidth="1"/>
    <col min="13142" max="13142" width="23.6640625" style="6" customWidth="1"/>
    <col min="13143" max="13143" width="24.33203125" style="6" customWidth="1"/>
    <col min="13144" max="13144" width="23" style="6" customWidth="1"/>
    <col min="13145" max="13145" width="24.33203125" style="6" customWidth="1"/>
    <col min="13146" max="13146" width="24" style="6" customWidth="1"/>
    <col min="13147" max="13147" width="25.33203125" style="6" customWidth="1"/>
    <col min="13148" max="13148" width="23.33203125" style="6" customWidth="1"/>
    <col min="13149" max="13149" width="25" style="6" customWidth="1"/>
    <col min="13150" max="13150" width="25.33203125" style="6" customWidth="1"/>
    <col min="13151" max="13151" width="25" style="6" customWidth="1"/>
    <col min="13152" max="13152" width="23.33203125" style="6" customWidth="1"/>
    <col min="13153" max="13153" width="24.33203125" style="6" customWidth="1"/>
    <col min="13154" max="13154" width="21.33203125" style="6" customWidth="1"/>
    <col min="13155" max="13155" width="26.109375" style="6" customWidth="1"/>
    <col min="13156" max="13157" width="0" style="6" hidden="1" customWidth="1"/>
    <col min="13158" max="13158" width="25.6640625" style="6" customWidth="1"/>
    <col min="13159" max="13159" width="17.6640625" style="6" customWidth="1"/>
    <col min="13160" max="13183" width="0" style="6" hidden="1" customWidth="1"/>
    <col min="13184" max="13184" width="20.33203125" style="6" customWidth="1"/>
    <col min="13185" max="13186" width="18.33203125" style="6" customWidth="1"/>
    <col min="13187" max="13194" width="9.33203125" style="6"/>
    <col min="13195" max="13195" width="26.6640625" style="6" customWidth="1"/>
    <col min="13196" max="13322" width="9.33203125" style="6"/>
    <col min="13323" max="13323" width="240.88671875" style="6" customWidth="1"/>
    <col min="13324" max="13324" width="30.33203125" style="6" customWidth="1"/>
    <col min="13325" max="13325" width="54.88671875" style="6" customWidth="1"/>
    <col min="13326" max="13326" width="56.6640625" style="6" customWidth="1"/>
    <col min="13327" max="13327" width="55.44140625" style="6" customWidth="1"/>
    <col min="13328" max="13328" width="25.6640625" style="6" customWidth="1"/>
    <col min="13329" max="13329" width="57.109375" style="6" customWidth="1"/>
    <col min="13330" max="13330" width="22.44140625" style="6" customWidth="1"/>
    <col min="13331" max="13331" width="53.5546875" style="6" customWidth="1"/>
    <col min="13332" max="13332" width="23.109375" style="6" customWidth="1"/>
    <col min="13333" max="13333" width="29.88671875" style="6" customWidth="1"/>
    <col min="13334" max="13334" width="38.88671875" style="6" customWidth="1"/>
    <col min="13335" max="13335" width="30.88671875" style="6" customWidth="1"/>
    <col min="13336" max="13336" width="31.33203125" style="6" customWidth="1"/>
    <col min="13337" max="13337" width="32.6640625" style="6" customWidth="1"/>
    <col min="13338" max="13338" width="37.6640625" style="6" customWidth="1"/>
    <col min="13339" max="13340" width="0" style="6" hidden="1" customWidth="1"/>
    <col min="13341" max="13341" width="28.109375" style="6" customWidth="1"/>
    <col min="13342" max="13342" width="30.33203125" style="6" customWidth="1"/>
    <col min="13343" max="13394" width="0" style="6" hidden="1" customWidth="1"/>
    <col min="13395" max="13395" width="23.109375" style="6" customWidth="1"/>
    <col min="13396" max="13396" width="22.88671875" style="6" customWidth="1"/>
    <col min="13397" max="13397" width="24.109375" style="6" customWidth="1"/>
    <col min="13398" max="13398" width="23.6640625" style="6" customWidth="1"/>
    <col min="13399" max="13399" width="24.33203125" style="6" customWidth="1"/>
    <col min="13400" max="13400" width="23" style="6" customWidth="1"/>
    <col min="13401" max="13401" width="24.33203125" style="6" customWidth="1"/>
    <col min="13402" max="13402" width="24" style="6" customWidth="1"/>
    <col min="13403" max="13403" width="25.33203125" style="6" customWidth="1"/>
    <col min="13404" max="13404" width="23.33203125" style="6" customWidth="1"/>
    <col min="13405" max="13405" width="25" style="6" customWidth="1"/>
    <col min="13406" max="13406" width="25.33203125" style="6" customWidth="1"/>
    <col min="13407" max="13407" width="25" style="6" customWidth="1"/>
    <col min="13408" max="13408" width="23.33203125" style="6" customWidth="1"/>
    <col min="13409" max="13409" width="24.33203125" style="6" customWidth="1"/>
    <col min="13410" max="13410" width="21.33203125" style="6" customWidth="1"/>
    <col min="13411" max="13411" width="26.109375" style="6" customWidth="1"/>
    <col min="13412" max="13413" width="0" style="6" hidden="1" customWidth="1"/>
    <col min="13414" max="13414" width="25.6640625" style="6" customWidth="1"/>
    <col min="13415" max="13415" width="17.6640625" style="6" customWidth="1"/>
    <col min="13416" max="13439" width="0" style="6" hidden="1" customWidth="1"/>
    <col min="13440" max="13440" width="20.33203125" style="6" customWidth="1"/>
    <col min="13441" max="13442" width="18.33203125" style="6" customWidth="1"/>
    <col min="13443" max="13450" width="9.33203125" style="6"/>
    <col min="13451" max="13451" width="26.6640625" style="6" customWidth="1"/>
    <col min="13452" max="13578" width="9.33203125" style="6"/>
    <col min="13579" max="13579" width="240.88671875" style="6" customWidth="1"/>
    <col min="13580" max="13580" width="30.33203125" style="6" customWidth="1"/>
    <col min="13581" max="13581" width="54.88671875" style="6" customWidth="1"/>
    <col min="13582" max="13582" width="56.6640625" style="6" customWidth="1"/>
    <col min="13583" max="13583" width="55.44140625" style="6" customWidth="1"/>
    <col min="13584" max="13584" width="25.6640625" style="6" customWidth="1"/>
    <col min="13585" max="13585" width="57.109375" style="6" customWidth="1"/>
    <col min="13586" max="13586" width="22.44140625" style="6" customWidth="1"/>
    <col min="13587" max="13587" width="53.5546875" style="6" customWidth="1"/>
    <col min="13588" max="13588" width="23.109375" style="6" customWidth="1"/>
    <col min="13589" max="13589" width="29.88671875" style="6" customWidth="1"/>
    <col min="13590" max="13590" width="38.88671875" style="6" customWidth="1"/>
    <col min="13591" max="13591" width="30.88671875" style="6" customWidth="1"/>
    <col min="13592" max="13592" width="31.33203125" style="6" customWidth="1"/>
    <col min="13593" max="13593" width="32.6640625" style="6" customWidth="1"/>
    <col min="13594" max="13594" width="37.6640625" style="6" customWidth="1"/>
    <col min="13595" max="13596" width="0" style="6" hidden="1" customWidth="1"/>
    <col min="13597" max="13597" width="28.109375" style="6" customWidth="1"/>
    <col min="13598" max="13598" width="30.33203125" style="6" customWidth="1"/>
    <col min="13599" max="13650" width="0" style="6" hidden="1" customWidth="1"/>
    <col min="13651" max="13651" width="23.109375" style="6" customWidth="1"/>
    <col min="13652" max="13652" width="22.88671875" style="6" customWidth="1"/>
    <col min="13653" max="13653" width="24.109375" style="6" customWidth="1"/>
    <col min="13654" max="13654" width="23.6640625" style="6" customWidth="1"/>
    <col min="13655" max="13655" width="24.33203125" style="6" customWidth="1"/>
    <col min="13656" max="13656" width="23" style="6" customWidth="1"/>
    <col min="13657" max="13657" width="24.33203125" style="6" customWidth="1"/>
    <col min="13658" max="13658" width="24" style="6" customWidth="1"/>
    <col min="13659" max="13659" width="25.33203125" style="6" customWidth="1"/>
    <col min="13660" max="13660" width="23.33203125" style="6" customWidth="1"/>
    <col min="13661" max="13661" width="25" style="6" customWidth="1"/>
    <col min="13662" max="13662" width="25.33203125" style="6" customWidth="1"/>
    <col min="13663" max="13663" width="25" style="6" customWidth="1"/>
    <col min="13664" max="13664" width="23.33203125" style="6" customWidth="1"/>
    <col min="13665" max="13665" width="24.33203125" style="6" customWidth="1"/>
    <col min="13666" max="13666" width="21.33203125" style="6" customWidth="1"/>
    <col min="13667" max="13667" width="26.109375" style="6" customWidth="1"/>
    <col min="13668" max="13669" width="0" style="6" hidden="1" customWidth="1"/>
    <col min="13670" max="13670" width="25.6640625" style="6" customWidth="1"/>
    <col min="13671" max="13671" width="17.6640625" style="6" customWidth="1"/>
    <col min="13672" max="13695" width="0" style="6" hidden="1" customWidth="1"/>
    <col min="13696" max="13696" width="20.33203125" style="6" customWidth="1"/>
    <col min="13697" max="13698" width="18.33203125" style="6" customWidth="1"/>
    <col min="13699" max="13706" width="9.33203125" style="6"/>
    <col min="13707" max="13707" width="26.6640625" style="6" customWidth="1"/>
    <col min="13708" max="13834" width="9.33203125" style="6"/>
    <col min="13835" max="13835" width="240.88671875" style="6" customWidth="1"/>
    <col min="13836" max="13836" width="30.33203125" style="6" customWidth="1"/>
    <col min="13837" max="13837" width="54.88671875" style="6" customWidth="1"/>
    <col min="13838" max="13838" width="56.6640625" style="6" customWidth="1"/>
    <col min="13839" max="13839" width="55.44140625" style="6" customWidth="1"/>
    <col min="13840" max="13840" width="25.6640625" style="6" customWidth="1"/>
    <col min="13841" max="13841" width="57.109375" style="6" customWidth="1"/>
    <col min="13842" max="13842" width="22.44140625" style="6" customWidth="1"/>
    <col min="13843" max="13843" width="53.5546875" style="6" customWidth="1"/>
    <col min="13844" max="13844" width="23.109375" style="6" customWidth="1"/>
    <col min="13845" max="13845" width="29.88671875" style="6" customWidth="1"/>
    <col min="13846" max="13846" width="38.88671875" style="6" customWidth="1"/>
    <col min="13847" max="13847" width="30.88671875" style="6" customWidth="1"/>
    <col min="13848" max="13848" width="31.33203125" style="6" customWidth="1"/>
    <col min="13849" max="13849" width="32.6640625" style="6" customWidth="1"/>
    <col min="13850" max="13850" width="37.6640625" style="6" customWidth="1"/>
    <col min="13851" max="13852" width="0" style="6" hidden="1" customWidth="1"/>
    <col min="13853" max="13853" width="28.109375" style="6" customWidth="1"/>
    <col min="13854" max="13854" width="30.33203125" style="6" customWidth="1"/>
    <col min="13855" max="13906" width="0" style="6" hidden="1" customWidth="1"/>
    <col min="13907" max="13907" width="23.109375" style="6" customWidth="1"/>
    <col min="13908" max="13908" width="22.88671875" style="6" customWidth="1"/>
    <col min="13909" max="13909" width="24.109375" style="6" customWidth="1"/>
    <col min="13910" max="13910" width="23.6640625" style="6" customWidth="1"/>
    <col min="13911" max="13911" width="24.33203125" style="6" customWidth="1"/>
    <col min="13912" max="13912" width="23" style="6" customWidth="1"/>
    <col min="13913" max="13913" width="24.33203125" style="6" customWidth="1"/>
    <col min="13914" max="13914" width="24" style="6" customWidth="1"/>
    <col min="13915" max="13915" width="25.33203125" style="6" customWidth="1"/>
    <col min="13916" max="13916" width="23.33203125" style="6" customWidth="1"/>
    <col min="13917" max="13917" width="25" style="6" customWidth="1"/>
    <col min="13918" max="13918" width="25.33203125" style="6" customWidth="1"/>
    <col min="13919" max="13919" width="25" style="6" customWidth="1"/>
    <col min="13920" max="13920" width="23.33203125" style="6" customWidth="1"/>
    <col min="13921" max="13921" width="24.33203125" style="6" customWidth="1"/>
    <col min="13922" max="13922" width="21.33203125" style="6" customWidth="1"/>
    <col min="13923" max="13923" width="26.109375" style="6" customWidth="1"/>
    <col min="13924" max="13925" width="0" style="6" hidden="1" customWidth="1"/>
    <col min="13926" max="13926" width="25.6640625" style="6" customWidth="1"/>
    <col min="13927" max="13927" width="17.6640625" style="6" customWidth="1"/>
    <col min="13928" max="13951" width="0" style="6" hidden="1" customWidth="1"/>
    <col min="13952" max="13952" width="20.33203125" style="6" customWidth="1"/>
    <col min="13953" max="13954" width="18.33203125" style="6" customWidth="1"/>
    <col min="13955" max="13962" width="9.33203125" style="6"/>
    <col min="13963" max="13963" width="26.6640625" style="6" customWidth="1"/>
    <col min="13964" max="14090" width="9.33203125" style="6"/>
    <col min="14091" max="14091" width="240.88671875" style="6" customWidth="1"/>
    <col min="14092" max="14092" width="30.33203125" style="6" customWidth="1"/>
    <col min="14093" max="14093" width="54.88671875" style="6" customWidth="1"/>
    <col min="14094" max="14094" width="56.6640625" style="6" customWidth="1"/>
    <col min="14095" max="14095" width="55.44140625" style="6" customWidth="1"/>
    <col min="14096" max="14096" width="25.6640625" style="6" customWidth="1"/>
    <col min="14097" max="14097" width="57.109375" style="6" customWidth="1"/>
    <col min="14098" max="14098" width="22.44140625" style="6" customWidth="1"/>
    <col min="14099" max="14099" width="53.5546875" style="6" customWidth="1"/>
    <col min="14100" max="14100" width="23.109375" style="6" customWidth="1"/>
    <col min="14101" max="14101" width="29.88671875" style="6" customWidth="1"/>
    <col min="14102" max="14102" width="38.88671875" style="6" customWidth="1"/>
    <col min="14103" max="14103" width="30.88671875" style="6" customWidth="1"/>
    <col min="14104" max="14104" width="31.33203125" style="6" customWidth="1"/>
    <col min="14105" max="14105" width="32.6640625" style="6" customWidth="1"/>
    <col min="14106" max="14106" width="37.6640625" style="6" customWidth="1"/>
    <col min="14107" max="14108" width="0" style="6" hidden="1" customWidth="1"/>
    <col min="14109" max="14109" width="28.109375" style="6" customWidth="1"/>
    <col min="14110" max="14110" width="30.33203125" style="6" customWidth="1"/>
    <col min="14111" max="14162" width="0" style="6" hidden="1" customWidth="1"/>
    <col min="14163" max="14163" width="23.109375" style="6" customWidth="1"/>
    <col min="14164" max="14164" width="22.88671875" style="6" customWidth="1"/>
    <col min="14165" max="14165" width="24.109375" style="6" customWidth="1"/>
    <col min="14166" max="14166" width="23.6640625" style="6" customWidth="1"/>
    <col min="14167" max="14167" width="24.33203125" style="6" customWidth="1"/>
    <col min="14168" max="14168" width="23" style="6" customWidth="1"/>
    <col min="14169" max="14169" width="24.33203125" style="6" customWidth="1"/>
    <col min="14170" max="14170" width="24" style="6" customWidth="1"/>
    <col min="14171" max="14171" width="25.33203125" style="6" customWidth="1"/>
    <col min="14172" max="14172" width="23.33203125" style="6" customWidth="1"/>
    <col min="14173" max="14173" width="25" style="6" customWidth="1"/>
    <col min="14174" max="14174" width="25.33203125" style="6" customWidth="1"/>
    <col min="14175" max="14175" width="25" style="6" customWidth="1"/>
    <col min="14176" max="14176" width="23.33203125" style="6" customWidth="1"/>
    <col min="14177" max="14177" width="24.33203125" style="6" customWidth="1"/>
    <col min="14178" max="14178" width="21.33203125" style="6" customWidth="1"/>
    <col min="14179" max="14179" width="26.109375" style="6" customWidth="1"/>
    <col min="14180" max="14181" width="0" style="6" hidden="1" customWidth="1"/>
    <col min="14182" max="14182" width="25.6640625" style="6" customWidth="1"/>
    <col min="14183" max="14183" width="17.6640625" style="6" customWidth="1"/>
    <col min="14184" max="14207" width="0" style="6" hidden="1" customWidth="1"/>
    <col min="14208" max="14208" width="20.33203125" style="6" customWidth="1"/>
    <col min="14209" max="14210" width="18.33203125" style="6" customWidth="1"/>
    <col min="14211" max="14218" width="9.33203125" style="6"/>
    <col min="14219" max="14219" width="26.6640625" style="6" customWidth="1"/>
    <col min="14220" max="14346" width="9.33203125" style="6"/>
    <col min="14347" max="14347" width="240.88671875" style="6" customWidth="1"/>
    <col min="14348" max="14348" width="30.33203125" style="6" customWidth="1"/>
    <col min="14349" max="14349" width="54.88671875" style="6" customWidth="1"/>
    <col min="14350" max="14350" width="56.6640625" style="6" customWidth="1"/>
    <col min="14351" max="14351" width="55.44140625" style="6" customWidth="1"/>
    <col min="14352" max="14352" width="25.6640625" style="6" customWidth="1"/>
    <col min="14353" max="14353" width="57.109375" style="6" customWidth="1"/>
    <col min="14354" max="14354" width="22.44140625" style="6" customWidth="1"/>
    <col min="14355" max="14355" width="53.5546875" style="6" customWidth="1"/>
    <col min="14356" max="14356" width="23.109375" style="6" customWidth="1"/>
    <col min="14357" max="14357" width="29.88671875" style="6" customWidth="1"/>
    <col min="14358" max="14358" width="38.88671875" style="6" customWidth="1"/>
    <col min="14359" max="14359" width="30.88671875" style="6" customWidth="1"/>
    <col min="14360" max="14360" width="31.33203125" style="6" customWidth="1"/>
    <col min="14361" max="14361" width="32.6640625" style="6" customWidth="1"/>
    <col min="14362" max="14362" width="37.6640625" style="6" customWidth="1"/>
    <col min="14363" max="14364" width="0" style="6" hidden="1" customWidth="1"/>
    <col min="14365" max="14365" width="28.109375" style="6" customWidth="1"/>
    <col min="14366" max="14366" width="30.33203125" style="6" customWidth="1"/>
    <col min="14367" max="14418" width="0" style="6" hidden="1" customWidth="1"/>
    <col min="14419" max="14419" width="23.109375" style="6" customWidth="1"/>
    <col min="14420" max="14420" width="22.88671875" style="6" customWidth="1"/>
    <col min="14421" max="14421" width="24.109375" style="6" customWidth="1"/>
    <col min="14422" max="14422" width="23.6640625" style="6" customWidth="1"/>
    <col min="14423" max="14423" width="24.33203125" style="6" customWidth="1"/>
    <col min="14424" max="14424" width="23" style="6" customWidth="1"/>
    <col min="14425" max="14425" width="24.33203125" style="6" customWidth="1"/>
    <col min="14426" max="14426" width="24" style="6" customWidth="1"/>
    <col min="14427" max="14427" width="25.33203125" style="6" customWidth="1"/>
    <col min="14428" max="14428" width="23.33203125" style="6" customWidth="1"/>
    <col min="14429" max="14429" width="25" style="6" customWidth="1"/>
    <col min="14430" max="14430" width="25.33203125" style="6" customWidth="1"/>
    <col min="14431" max="14431" width="25" style="6" customWidth="1"/>
    <col min="14432" max="14432" width="23.33203125" style="6" customWidth="1"/>
    <col min="14433" max="14433" width="24.33203125" style="6" customWidth="1"/>
    <col min="14434" max="14434" width="21.33203125" style="6" customWidth="1"/>
    <col min="14435" max="14435" width="26.109375" style="6" customWidth="1"/>
    <col min="14436" max="14437" width="0" style="6" hidden="1" customWidth="1"/>
    <col min="14438" max="14438" width="25.6640625" style="6" customWidth="1"/>
    <col min="14439" max="14439" width="17.6640625" style="6" customWidth="1"/>
    <col min="14440" max="14463" width="0" style="6" hidden="1" customWidth="1"/>
    <col min="14464" max="14464" width="20.33203125" style="6" customWidth="1"/>
    <col min="14465" max="14466" width="18.33203125" style="6" customWidth="1"/>
    <col min="14467" max="14474" width="9.33203125" style="6"/>
    <col min="14475" max="14475" width="26.6640625" style="6" customWidth="1"/>
    <col min="14476" max="14602" width="9.33203125" style="6"/>
    <col min="14603" max="14603" width="240.88671875" style="6" customWidth="1"/>
    <col min="14604" max="14604" width="30.33203125" style="6" customWidth="1"/>
    <col min="14605" max="14605" width="54.88671875" style="6" customWidth="1"/>
    <col min="14606" max="14606" width="56.6640625" style="6" customWidth="1"/>
    <col min="14607" max="14607" width="55.44140625" style="6" customWidth="1"/>
    <col min="14608" max="14608" width="25.6640625" style="6" customWidth="1"/>
    <col min="14609" max="14609" width="57.109375" style="6" customWidth="1"/>
    <col min="14610" max="14610" width="22.44140625" style="6" customWidth="1"/>
    <col min="14611" max="14611" width="53.5546875" style="6" customWidth="1"/>
    <col min="14612" max="14612" width="23.109375" style="6" customWidth="1"/>
    <col min="14613" max="14613" width="29.88671875" style="6" customWidth="1"/>
    <col min="14614" max="14614" width="38.88671875" style="6" customWidth="1"/>
    <col min="14615" max="14615" width="30.88671875" style="6" customWidth="1"/>
    <col min="14616" max="14616" width="31.33203125" style="6" customWidth="1"/>
    <col min="14617" max="14617" width="32.6640625" style="6" customWidth="1"/>
    <col min="14618" max="14618" width="37.6640625" style="6" customWidth="1"/>
    <col min="14619" max="14620" width="0" style="6" hidden="1" customWidth="1"/>
    <col min="14621" max="14621" width="28.109375" style="6" customWidth="1"/>
    <col min="14622" max="14622" width="30.33203125" style="6" customWidth="1"/>
    <col min="14623" max="14674" width="0" style="6" hidden="1" customWidth="1"/>
    <col min="14675" max="14675" width="23.109375" style="6" customWidth="1"/>
    <col min="14676" max="14676" width="22.88671875" style="6" customWidth="1"/>
    <col min="14677" max="14677" width="24.109375" style="6" customWidth="1"/>
    <col min="14678" max="14678" width="23.6640625" style="6" customWidth="1"/>
    <col min="14679" max="14679" width="24.33203125" style="6" customWidth="1"/>
    <col min="14680" max="14680" width="23" style="6" customWidth="1"/>
    <col min="14681" max="14681" width="24.33203125" style="6" customWidth="1"/>
    <col min="14682" max="14682" width="24" style="6" customWidth="1"/>
    <col min="14683" max="14683" width="25.33203125" style="6" customWidth="1"/>
    <col min="14684" max="14684" width="23.33203125" style="6" customWidth="1"/>
    <col min="14685" max="14685" width="25" style="6" customWidth="1"/>
    <col min="14686" max="14686" width="25.33203125" style="6" customWidth="1"/>
    <col min="14687" max="14687" width="25" style="6" customWidth="1"/>
    <col min="14688" max="14688" width="23.33203125" style="6" customWidth="1"/>
    <col min="14689" max="14689" width="24.33203125" style="6" customWidth="1"/>
    <col min="14690" max="14690" width="21.33203125" style="6" customWidth="1"/>
    <col min="14691" max="14691" width="26.109375" style="6" customWidth="1"/>
    <col min="14692" max="14693" width="0" style="6" hidden="1" customWidth="1"/>
    <col min="14694" max="14694" width="25.6640625" style="6" customWidth="1"/>
    <col min="14695" max="14695" width="17.6640625" style="6" customWidth="1"/>
    <col min="14696" max="14719" width="0" style="6" hidden="1" customWidth="1"/>
    <col min="14720" max="14720" width="20.33203125" style="6" customWidth="1"/>
    <col min="14721" max="14722" width="18.33203125" style="6" customWidth="1"/>
    <col min="14723" max="14730" width="9.33203125" style="6"/>
    <col min="14731" max="14731" width="26.6640625" style="6" customWidth="1"/>
    <col min="14732" max="14858" width="9.33203125" style="6"/>
    <col min="14859" max="14859" width="240.88671875" style="6" customWidth="1"/>
    <col min="14860" max="14860" width="30.33203125" style="6" customWidth="1"/>
    <col min="14861" max="14861" width="54.88671875" style="6" customWidth="1"/>
    <col min="14862" max="14862" width="56.6640625" style="6" customWidth="1"/>
    <col min="14863" max="14863" width="55.44140625" style="6" customWidth="1"/>
    <col min="14864" max="14864" width="25.6640625" style="6" customWidth="1"/>
    <col min="14865" max="14865" width="57.109375" style="6" customWidth="1"/>
    <col min="14866" max="14866" width="22.44140625" style="6" customWidth="1"/>
    <col min="14867" max="14867" width="53.5546875" style="6" customWidth="1"/>
    <col min="14868" max="14868" width="23.109375" style="6" customWidth="1"/>
    <col min="14869" max="14869" width="29.88671875" style="6" customWidth="1"/>
    <col min="14870" max="14870" width="38.88671875" style="6" customWidth="1"/>
    <col min="14871" max="14871" width="30.88671875" style="6" customWidth="1"/>
    <col min="14872" max="14872" width="31.33203125" style="6" customWidth="1"/>
    <col min="14873" max="14873" width="32.6640625" style="6" customWidth="1"/>
    <col min="14874" max="14874" width="37.6640625" style="6" customWidth="1"/>
    <col min="14875" max="14876" width="0" style="6" hidden="1" customWidth="1"/>
    <col min="14877" max="14877" width="28.109375" style="6" customWidth="1"/>
    <col min="14878" max="14878" width="30.33203125" style="6" customWidth="1"/>
    <col min="14879" max="14930" width="0" style="6" hidden="1" customWidth="1"/>
    <col min="14931" max="14931" width="23.109375" style="6" customWidth="1"/>
    <col min="14932" max="14932" width="22.88671875" style="6" customWidth="1"/>
    <col min="14933" max="14933" width="24.109375" style="6" customWidth="1"/>
    <col min="14934" max="14934" width="23.6640625" style="6" customWidth="1"/>
    <col min="14935" max="14935" width="24.33203125" style="6" customWidth="1"/>
    <col min="14936" max="14936" width="23" style="6" customWidth="1"/>
    <col min="14937" max="14937" width="24.33203125" style="6" customWidth="1"/>
    <col min="14938" max="14938" width="24" style="6" customWidth="1"/>
    <col min="14939" max="14939" width="25.33203125" style="6" customWidth="1"/>
    <col min="14940" max="14940" width="23.33203125" style="6" customWidth="1"/>
    <col min="14941" max="14941" width="25" style="6" customWidth="1"/>
    <col min="14942" max="14942" width="25.33203125" style="6" customWidth="1"/>
    <col min="14943" max="14943" width="25" style="6" customWidth="1"/>
    <col min="14944" max="14944" width="23.33203125" style="6" customWidth="1"/>
    <col min="14945" max="14945" width="24.33203125" style="6" customWidth="1"/>
    <col min="14946" max="14946" width="21.33203125" style="6" customWidth="1"/>
    <col min="14947" max="14947" width="26.109375" style="6" customWidth="1"/>
    <col min="14948" max="14949" width="0" style="6" hidden="1" customWidth="1"/>
    <col min="14950" max="14950" width="25.6640625" style="6" customWidth="1"/>
    <col min="14951" max="14951" width="17.6640625" style="6" customWidth="1"/>
    <col min="14952" max="14975" width="0" style="6" hidden="1" customWidth="1"/>
    <col min="14976" max="14976" width="20.33203125" style="6" customWidth="1"/>
    <col min="14977" max="14978" width="18.33203125" style="6" customWidth="1"/>
    <col min="14979" max="14986" width="9.33203125" style="6"/>
    <col min="14987" max="14987" width="26.6640625" style="6" customWidth="1"/>
    <col min="14988" max="15114" width="9.33203125" style="6"/>
    <col min="15115" max="15115" width="240.88671875" style="6" customWidth="1"/>
    <col min="15116" max="15116" width="30.33203125" style="6" customWidth="1"/>
    <col min="15117" max="15117" width="54.88671875" style="6" customWidth="1"/>
    <col min="15118" max="15118" width="56.6640625" style="6" customWidth="1"/>
    <col min="15119" max="15119" width="55.44140625" style="6" customWidth="1"/>
    <col min="15120" max="15120" width="25.6640625" style="6" customWidth="1"/>
    <col min="15121" max="15121" width="57.109375" style="6" customWidth="1"/>
    <col min="15122" max="15122" width="22.44140625" style="6" customWidth="1"/>
    <col min="15123" max="15123" width="53.5546875" style="6" customWidth="1"/>
    <col min="15124" max="15124" width="23.109375" style="6" customWidth="1"/>
    <col min="15125" max="15125" width="29.88671875" style="6" customWidth="1"/>
    <col min="15126" max="15126" width="38.88671875" style="6" customWidth="1"/>
    <col min="15127" max="15127" width="30.88671875" style="6" customWidth="1"/>
    <col min="15128" max="15128" width="31.33203125" style="6" customWidth="1"/>
    <col min="15129" max="15129" width="32.6640625" style="6" customWidth="1"/>
    <col min="15130" max="15130" width="37.6640625" style="6" customWidth="1"/>
    <col min="15131" max="15132" width="0" style="6" hidden="1" customWidth="1"/>
    <col min="15133" max="15133" width="28.109375" style="6" customWidth="1"/>
    <col min="15134" max="15134" width="30.33203125" style="6" customWidth="1"/>
    <col min="15135" max="15186" width="0" style="6" hidden="1" customWidth="1"/>
    <col min="15187" max="15187" width="23.109375" style="6" customWidth="1"/>
    <col min="15188" max="15188" width="22.88671875" style="6" customWidth="1"/>
    <col min="15189" max="15189" width="24.109375" style="6" customWidth="1"/>
    <col min="15190" max="15190" width="23.6640625" style="6" customWidth="1"/>
    <col min="15191" max="15191" width="24.33203125" style="6" customWidth="1"/>
    <col min="15192" max="15192" width="23" style="6" customWidth="1"/>
    <col min="15193" max="15193" width="24.33203125" style="6" customWidth="1"/>
    <col min="15194" max="15194" width="24" style="6" customWidth="1"/>
    <col min="15195" max="15195" width="25.33203125" style="6" customWidth="1"/>
    <col min="15196" max="15196" width="23.33203125" style="6" customWidth="1"/>
    <col min="15197" max="15197" width="25" style="6" customWidth="1"/>
    <col min="15198" max="15198" width="25.33203125" style="6" customWidth="1"/>
    <col min="15199" max="15199" width="25" style="6" customWidth="1"/>
    <col min="15200" max="15200" width="23.33203125" style="6" customWidth="1"/>
    <col min="15201" max="15201" width="24.33203125" style="6" customWidth="1"/>
    <col min="15202" max="15202" width="21.33203125" style="6" customWidth="1"/>
    <col min="15203" max="15203" width="26.109375" style="6" customWidth="1"/>
    <col min="15204" max="15205" width="0" style="6" hidden="1" customWidth="1"/>
    <col min="15206" max="15206" width="25.6640625" style="6" customWidth="1"/>
    <col min="15207" max="15207" width="17.6640625" style="6" customWidth="1"/>
    <col min="15208" max="15231" width="0" style="6" hidden="1" customWidth="1"/>
    <col min="15232" max="15232" width="20.33203125" style="6" customWidth="1"/>
    <col min="15233" max="15234" width="18.33203125" style="6" customWidth="1"/>
    <col min="15235" max="15242" width="9.33203125" style="6"/>
    <col min="15243" max="15243" width="26.6640625" style="6" customWidth="1"/>
    <col min="15244" max="15370" width="9.33203125" style="6"/>
    <col min="15371" max="15371" width="240.88671875" style="6" customWidth="1"/>
    <col min="15372" max="15372" width="30.33203125" style="6" customWidth="1"/>
    <col min="15373" max="15373" width="54.88671875" style="6" customWidth="1"/>
    <col min="15374" max="15374" width="56.6640625" style="6" customWidth="1"/>
    <col min="15375" max="15375" width="55.44140625" style="6" customWidth="1"/>
    <col min="15376" max="15376" width="25.6640625" style="6" customWidth="1"/>
    <col min="15377" max="15377" width="57.109375" style="6" customWidth="1"/>
    <col min="15378" max="15378" width="22.44140625" style="6" customWidth="1"/>
    <col min="15379" max="15379" width="53.5546875" style="6" customWidth="1"/>
    <col min="15380" max="15380" width="23.109375" style="6" customWidth="1"/>
    <col min="15381" max="15381" width="29.88671875" style="6" customWidth="1"/>
    <col min="15382" max="15382" width="38.88671875" style="6" customWidth="1"/>
    <col min="15383" max="15383" width="30.88671875" style="6" customWidth="1"/>
    <col min="15384" max="15384" width="31.33203125" style="6" customWidth="1"/>
    <col min="15385" max="15385" width="32.6640625" style="6" customWidth="1"/>
    <col min="15386" max="15386" width="37.6640625" style="6" customWidth="1"/>
    <col min="15387" max="15388" width="0" style="6" hidden="1" customWidth="1"/>
    <col min="15389" max="15389" width="28.109375" style="6" customWidth="1"/>
    <col min="15390" max="15390" width="30.33203125" style="6" customWidth="1"/>
    <col min="15391" max="15442" width="0" style="6" hidden="1" customWidth="1"/>
    <col min="15443" max="15443" width="23.109375" style="6" customWidth="1"/>
    <col min="15444" max="15444" width="22.88671875" style="6" customWidth="1"/>
    <col min="15445" max="15445" width="24.109375" style="6" customWidth="1"/>
    <col min="15446" max="15446" width="23.6640625" style="6" customWidth="1"/>
    <col min="15447" max="15447" width="24.33203125" style="6" customWidth="1"/>
    <col min="15448" max="15448" width="23" style="6" customWidth="1"/>
    <col min="15449" max="15449" width="24.33203125" style="6" customWidth="1"/>
    <col min="15450" max="15450" width="24" style="6" customWidth="1"/>
    <col min="15451" max="15451" width="25.33203125" style="6" customWidth="1"/>
    <col min="15452" max="15452" width="23.33203125" style="6" customWidth="1"/>
    <col min="15453" max="15453" width="25" style="6" customWidth="1"/>
    <col min="15454" max="15454" width="25.33203125" style="6" customWidth="1"/>
    <col min="15455" max="15455" width="25" style="6" customWidth="1"/>
    <col min="15456" max="15456" width="23.33203125" style="6" customWidth="1"/>
    <col min="15457" max="15457" width="24.33203125" style="6" customWidth="1"/>
    <col min="15458" max="15458" width="21.33203125" style="6" customWidth="1"/>
    <col min="15459" max="15459" width="26.109375" style="6" customWidth="1"/>
    <col min="15460" max="15461" width="0" style="6" hidden="1" customWidth="1"/>
    <col min="15462" max="15462" width="25.6640625" style="6" customWidth="1"/>
    <col min="15463" max="15463" width="17.6640625" style="6" customWidth="1"/>
    <col min="15464" max="15487" width="0" style="6" hidden="1" customWidth="1"/>
    <col min="15488" max="15488" width="20.33203125" style="6" customWidth="1"/>
    <col min="15489" max="15490" width="18.33203125" style="6" customWidth="1"/>
    <col min="15491" max="15498" width="9.33203125" style="6"/>
    <col min="15499" max="15499" width="26.6640625" style="6" customWidth="1"/>
    <col min="15500" max="15626" width="9.33203125" style="6"/>
    <col min="15627" max="15627" width="240.88671875" style="6" customWidth="1"/>
    <col min="15628" max="15628" width="30.33203125" style="6" customWidth="1"/>
    <col min="15629" max="15629" width="54.88671875" style="6" customWidth="1"/>
    <col min="15630" max="15630" width="56.6640625" style="6" customWidth="1"/>
    <col min="15631" max="15631" width="55.44140625" style="6" customWidth="1"/>
    <col min="15632" max="15632" width="25.6640625" style="6" customWidth="1"/>
    <col min="15633" max="15633" width="57.109375" style="6" customWidth="1"/>
    <col min="15634" max="15634" width="22.44140625" style="6" customWidth="1"/>
    <col min="15635" max="15635" width="53.5546875" style="6" customWidth="1"/>
    <col min="15636" max="15636" width="23.109375" style="6" customWidth="1"/>
    <col min="15637" max="15637" width="29.88671875" style="6" customWidth="1"/>
    <col min="15638" max="15638" width="38.88671875" style="6" customWidth="1"/>
    <col min="15639" max="15639" width="30.88671875" style="6" customWidth="1"/>
    <col min="15640" max="15640" width="31.33203125" style="6" customWidth="1"/>
    <col min="15641" max="15641" width="32.6640625" style="6" customWidth="1"/>
    <col min="15642" max="15642" width="37.6640625" style="6" customWidth="1"/>
    <col min="15643" max="15644" width="0" style="6" hidden="1" customWidth="1"/>
    <col min="15645" max="15645" width="28.109375" style="6" customWidth="1"/>
    <col min="15646" max="15646" width="30.33203125" style="6" customWidth="1"/>
    <col min="15647" max="15698" width="0" style="6" hidden="1" customWidth="1"/>
    <col min="15699" max="15699" width="23.109375" style="6" customWidth="1"/>
    <col min="15700" max="15700" width="22.88671875" style="6" customWidth="1"/>
    <col min="15701" max="15701" width="24.109375" style="6" customWidth="1"/>
    <col min="15702" max="15702" width="23.6640625" style="6" customWidth="1"/>
    <col min="15703" max="15703" width="24.33203125" style="6" customWidth="1"/>
    <col min="15704" max="15704" width="23" style="6" customWidth="1"/>
    <col min="15705" max="15705" width="24.33203125" style="6" customWidth="1"/>
    <col min="15706" max="15706" width="24" style="6" customWidth="1"/>
    <col min="15707" max="15707" width="25.33203125" style="6" customWidth="1"/>
    <col min="15708" max="15708" width="23.33203125" style="6" customWidth="1"/>
    <col min="15709" max="15709" width="25" style="6" customWidth="1"/>
    <col min="15710" max="15710" width="25.33203125" style="6" customWidth="1"/>
    <col min="15711" max="15711" width="25" style="6" customWidth="1"/>
    <col min="15712" max="15712" width="23.33203125" style="6" customWidth="1"/>
    <col min="15713" max="15713" width="24.33203125" style="6" customWidth="1"/>
    <col min="15714" max="15714" width="21.33203125" style="6" customWidth="1"/>
    <col min="15715" max="15715" width="26.109375" style="6" customWidth="1"/>
    <col min="15716" max="15717" width="0" style="6" hidden="1" customWidth="1"/>
    <col min="15718" max="15718" width="25.6640625" style="6" customWidth="1"/>
    <col min="15719" max="15719" width="17.6640625" style="6" customWidth="1"/>
    <col min="15720" max="15743" width="0" style="6" hidden="1" customWidth="1"/>
    <col min="15744" max="15744" width="20.33203125" style="6" customWidth="1"/>
    <col min="15745" max="15746" width="18.33203125" style="6" customWidth="1"/>
    <col min="15747" max="15754" width="9.33203125" style="6"/>
    <col min="15755" max="15755" width="26.6640625" style="6" customWidth="1"/>
    <col min="15756" max="16384" width="9.33203125" style="6"/>
  </cols>
  <sheetData>
    <row r="1" spans="1:10" ht="110.55" customHeight="1" x14ac:dyDescent="0.75">
      <c r="A1" s="231" t="s">
        <v>248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0" ht="54" customHeight="1" thickBot="1" x14ac:dyDescent="0.8">
      <c r="A2" s="7"/>
      <c r="B2" s="232"/>
      <c r="C2" s="232"/>
      <c r="D2" s="232"/>
      <c r="E2" s="232"/>
      <c r="F2" s="232"/>
      <c r="G2" s="232"/>
      <c r="H2" s="8"/>
      <c r="I2" s="9"/>
      <c r="J2" s="10" t="s">
        <v>0</v>
      </c>
    </row>
    <row r="3" spans="1:10" ht="61.35" hidden="1" customHeight="1" thickBot="1" x14ac:dyDescent="1">
      <c r="A3" s="11"/>
      <c r="B3" s="12"/>
      <c r="C3" s="12"/>
      <c r="D3" s="233"/>
      <c r="E3" s="233"/>
      <c r="F3" s="233"/>
      <c r="G3" s="233"/>
      <c r="H3" s="233"/>
      <c r="I3" s="13"/>
      <c r="J3" s="14"/>
    </row>
    <row r="4" spans="1:10" s="17" customFormat="1" ht="13.8" hidden="1" customHeight="1" thickBot="1" x14ac:dyDescent="0.3">
      <c r="A4" s="16"/>
    </row>
    <row r="5" spans="1:10" s="17" customFormat="1" ht="142.80000000000001" customHeight="1" thickBot="1" x14ac:dyDescent="0.3">
      <c r="A5" s="18" t="s">
        <v>1</v>
      </c>
      <c r="B5" s="19" t="s">
        <v>2</v>
      </c>
      <c r="C5" s="20" t="s">
        <v>3</v>
      </c>
      <c r="D5" s="21" t="s">
        <v>4</v>
      </c>
      <c r="E5" s="21" t="s">
        <v>5</v>
      </c>
      <c r="F5" s="21" t="s">
        <v>6</v>
      </c>
      <c r="G5" s="21" t="s">
        <v>7</v>
      </c>
      <c r="H5" s="21" t="s">
        <v>8</v>
      </c>
      <c r="I5" s="21" t="s">
        <v>9</v>
      </c>
      <c r="J5" s="22" t="s">
        <v>10</v>
      </c>
    </row>
    <row r="6" spans="1:10" s="17" customFormat="1" ht="54.75" customHeight="1" x14ac:dyDescent="0.25">
      <c r="A6" s="23" t="s">
        <v>11</v>
      </c>
      <c r="B6" s="19"/>
      <c r="C6" s="24"/>
      <c r="D6" s="24"/>
      <c r="E6" s="24"/>
      <c r="F6" s="24"/>
      <c r="G6" s="24"/>
      <c r="H6" s="24"/>
      <c r="I6" s="24"/>
      <c r="J6" s="25"/>
    </row>
    <row r="7" spans="1:10" s="31" customFormat="1" ht="58.35" customHeight="1" x14ac:dyDescent="0.5">
      <c r="A7" s="26" t="s">
        <v>12</v>
      </c>
      <c r="B7" s="27">
        <v>10000000</v>
      </c>
      <c r="C7" s="215">
        <f>C8+C33+C41+C64+C25</f>
        <v>3619900852</v>
      </c>
      <c r="D7" s="28">
        <f>D8+D33+D41+D64+D25</f>
        <v>2502796797</v>
      </c>
      <c r="E7" s="28">
        <f>E8+E33+E41+E64+E25+E34</f>
        <v>2018808705.3800004</v>
      </c>
      <c r="F7" s="29">
        <f>E7/C7*100</f>
        <v>55.769723755406332</v>
      </c>
      <c r="G7" s="28">
        <f>E7-C7</f>
        <v>-1601092146.6199996</v>
      </c>
      <c r="H7" s="29">
        <f>E7/D7*100</f>
        <v>80.662109996299492</v>
      </c>
      <c r="I7" s="28">
        <f>E7-D7</f>
        <v>-483988091.61999965</v>
      </c>
      <c r="J7" s="30">
        <f t="shared" ref="J7:J70" si="0">E7/E$151*100</f>
        <v>98.14900871846271</v>
      </c>
    </row>
    <row r="8" spans="1:10" s="33" customFormat="1" ht="72" customHeight="1" x14ac:dyDescent="0.35">
      <c r="A8" s="32" t="s">
        <v>13</v>
      </c>
      <c r="B8" s="27">
        <v>11000000</v>
      </c>
      <c r="C8" s="215">
        <f>C9+C19</f>
        <v>2629557527</v>
      </c>
      <c r="D8" s="28">
        <f>D9+D19+D20</f>
        <v>1772349302</v>
      </c>
      <c r="E8" s="28">
        <f>E9+E19+E20</f>
        <v>1269488555.7000003</v>
      </c>
      <c r="F8" s="29">
        <f>E8/C8*100</f>
        <v>48.277649097425517</v>
      </c>
      <c r="G8" s="28">
        <f>E8-C8</f>
        <v>-1360068971.2999997</v>
      </c>
      <c r="H8" s="29">
        <f>E8/D8*100</f>
        <v>71.62744692975879</v>
      </c>
      <c r="I8" s="28">
        <f>E8-D8</f>
        <v>-502860746.29999971</v>
      </c>
      <c r="J8" s="30">
        <f t="shared" si="0"/>
        <v>61.719093537361516</v>
      </c>
    </row>
    <row r="9" spans="1:10" s="39" customFormat="1" ht="52.35" customHeight="1" x14ac:dyDescent="0.35">
      <c r="A9" s="34" t="s">
        <v>14</v>
      </c>
      <c r="B9" s="35">
        <v>11010000</v>
      </c>
      <c r="C9" s="216">
        <v>2624937527</v>
      </c>
      <c r="D9" s="36">
        <v>1770384302</v>
      </c>
      <c r="E9" s="36">
        <v>1265234056.7500002</v>
      </c>
      <c r="F9" s="37">
        <f>E9/C9*100</f>
        <v>48.200539774217653</v>
      </c>
      <c r="G9" s="36">
        <f>E9-C9</f>
        <v>-1359703470.2499998</v>
      </c>
      <c r="H9" s="37">
        <f>E9/D9*100</f>
        <v>71.466633279603059</v>
      </c>
      <c r="I9" s="36">
        <f>E9-D9</f>
        <v>-505150245.24999976</v>
      </c>
      <c r="J9" s="38">
        <f t="shared" si="0"/>
        <v>61.512251327189041</v>
      </c>
    </row>
    <row r="10" spans="1:10" ht="96" hidden="1" customHeight="1" x14ac:dyDescent="0.4">
      <c r="A10" s="40" t="s">
        <v>15</v>
      </c>
      <c r="B10" s="41">
        <v>11010100</v>
      </c>
      <c r="C10" s="91">
        <v>2503150888</v>
      </c>
      <c r="D10" s="42">
        <v>1679295677</v>
      </c>
      <c r="E10" s="42">
        <v>1203009715.7400002</v>
      </c>
      <c r="F10" s="43">
        <f>E10/C10*100</f>
        <v>48.059816190353452</v>
      </c>
      <c r="G10" s="42">
        <f>E10-C10</f>
        <v>-1300141172.2599998</v>
      </c>
      <c r="H10" s="43">
        <f>E10/D10*100</f>
        <v>71.637754578701291</v>
      </c>
      <c r="I10" s="42">
        <f>E10-D10</f>
        <v>-476285961.25999975</v>
      </c>
      <c r="J10" s="38">
        <f t="shared" si="0"/>
        <v>58.487072481855343</v>
      </c>
    </row>
    <row r="11" spans="1:10" ht="160.05000000000001" hidden="1" customHeight="1" x14ac:dyDescent="0.4">
      <c r="A11" s="40" t="s">
        <v>16</v>
      </c>
      <c r="B11" s="41">
        <v>11010200</v>
      </c>
      <c r="C11" s="91">
        <v>0</v>
      </c>
      <c r="D11" s="42">
        <v>0</v>
      </c>
      <c r="E11" s="42">
        <v>0</v>
      </c>
      <c r="F11" s="43" t="e">
        <f t="shared" ref="F11:F74" si="1">E11/C11*100</f>
        <v>#DIV/0!</v>
      </c>
      <c r="G11" s="42">
        <f t="shared" ref="G11:G74" si="2">E11-C11</f>
        <v>0</v>
      </c>
      <c r="H11" s="43" t="e">
        <f t="shared" ref="H11:H74" si="3">E11/D11*100</f>
        <v>#DIV/0!</v>
      </c>
      <c r="I11" s="42">
        <f t="shared" ref="I11:I74" si="4">E11-D11</f>
        <v>0</v>
      </c>
      <c r="J11" s="38">
        <f t="shared" si="0"/>
        <v>0</v>
      </c>
    </row>
    <row r="12" spans="1:10" ht="96" hidden="1" customHeight="1" x14ac:dyDescent="0.4">
      <c r="A12" s="40" t="s">
        <v>17</v>
      </c>
      <c r="B12" s="41">
        <v>11010400</v>
      </c>
      <c r="C12" s="91">
        <v>64376976</v>
      </c>
      <c r="D12" s="42">
        <v>48376976</v>
      </c>
      <c r="E12" s="42">
        <v>25326346.520000003</v>
      </c>
      <c r="F12" s="43">
        <f t="shared" si="1"/>
        <v>39.340689938589229</v>
      </c>
      <c r="G12" s="42">
        <f t="shared" si="2"/>
        <v>-39050629.479999997</v>
      </c>
      <c r="H12" s="43">
        <f t="shared" si="3"/>
        <v>52.352066239113427</v>
      </c>
      <c r="I12" s="42">
        <f t="shared" si="4"/>
        <v>-23050629.479999997</v>
      </c>
      <c r="J12" s="38">
        <f t="shared" si="0"/>
        <v>1.23129833885395</v>
      </c>
    </row>
    <row r="13" spans="1:10" ht="64.2" hidden="1" customHeight="1" x14ac:dyDescent="0.4">
      <c r="A13" s="40" t="s">
        <v>18</v>
      </c>
      <c r="B13" s="41">
        <v>11010500</v>
      </c>
      <c r="C13" s="91">
        <v>56948863</v>
      </c>
      <c r="D13" s="42">
        <v>42711649</v>
      </c>
      <c r="E13" s="42">
        <v>36545972.089999996</v>
      </c>
      <c r="F13" s="43">
        <f t="shared" si="1"/>
        <v>64.173312977293335</v>
      </c>
      <c r="G13" s="42">
        <f t="shared" si="2"/>
        <v>-20402890.910000004</v>
      </c>
      <c r="H13" s="43">
        <f t="shared" si="3"/>
        <v>85.564413797275762</v>
      </c>
      <c r="I13" s="42">
        <f t="shared" si="4"/>
        <v>-6165676.9100000039</v>
      </c>
      <c r="J13" s="38">
        <f t="shared" si="0"/>
        <v>1.7767661312966909</v>
      </c>
    </row>
    <row r="14" spans="1:10" ht="96" hidden="1" customHeight="1" x14ac:dyDescent="0.4">
      <c r="A14" s="40" t="s">
        <v>19</v>
      </c>
      <c r="B14" s="41">
        <v>11010600</v>
      </c>
      <c r="C14" s="91"/>
      <c r="D14" s="42"/>
      <c r="E14" s="42"/>
      <c r="F14" s="43" t="e">
        <f t="shared" si="1"/>
        <v>#DIV/0!</v>
      </c>
      <c r="G14" s="42">
        <f t="shared" si="2"/>
        <v>0</v>
      </c>
      <c r="H14" s="43" t="e">
        <f t="shared" si="3"/>
        <v>#DIV/0!</v>
      </c>
      <c r="I14" s="42">
        <f t="shared" si="4"/>
        <v>0</v>
      </c>
      <c r="J14" s="38">
        <f t="shared" si="0"/>
        <v>0</v>
      </c>
    </row>
    <row r="15" spans="1:10" ht="64.2" hidden="1" customHeight="1" x14ac:dyDescent="0.4">
      <c r="A15" s="40" t="s">
        <v>20</v>
      </c>
      <c r="B15" s="41">
        <v>11010700</v>
      </c>
      <c r="C15" s="91"/>
      <c r="D15" s="42"/>
      <c r="E15" s="42"/>
      <c r="F15" s="43" t="e">
        <f t="shared" si="1"/>
        <v>#DIV/0!</v>
      </c>
      <c r="G15" s="42">
        <f t="shared" si="2"/>
        <v>0</v>
      </c>
      <c r="H15" s="43" t="e">
        <f t="shared" si="3"/>
        <v>#DIV/0!</v>
      </c>
      <c r="I15" s="42">
        <f t="shared" si="4"/>
        <v>0</v>
      </c>
      <c r="J15" s="38">
        <f t="shared" si="0"/>
        <v>0</v>
      </c>
    </row>
    <row r="16" spans="1:10" ht="95.4" hidden="1" x14ac:dyDescent="0.4">
      <c r="A16" s="40" t="s">
        <v>21</v>
      </c>
      <c r="B16" s="41">
        <v>11010900</v>
      </c>
      <c r="C16" s="91"/>
      <c r="D16" s="42"/>
      <c r="E16" s="42"/>
      <c r="F16" s="43" t="e">
        <f t="shared" si="1"/>
        <v>#DIV/0!</v>
      </c>
      <c r="G16" s="42">
        <f t="shared" si="2"/>
        <v>0</v>
      </c>
      <c r="H16" s="43" t="e">
        <f t="shared" si="3"/>
        <v>#DIV/0!</v>
      </c>
      <c r="I16" s="42">
        <f t="shared" si="4"/>
        <v>0</v>
      </c>
      <c r="J16" s="38">
        <f t="shared" si="0"/>
        <v>0</v>
      </c>
    </row>
    <row r="17" spans="1:10" ht="44.55" hidden="1" customHeight="1" x14ac:dyDescent="0.4">
      <c r="A17" s="40"/>
      <c r="B17" s="41"/>
      <c r="C17" s="91"/>
      <c r="D17" s="42"/>
      <c r="E17" s="42"/>
      <c r="F17" s="43" t="e">
        <f t="shared" si="1"/>
        <v>#DIV/0!</v>
      </c>
      <c r="G17" s="42">
        <f t="shared" si="2"/>
        <v>0</v>
      </c>
      <c r="H17" s="43" t="e">
        <f t="shared" si="3"/>
        <v>#DIV/0!</v>
      </c>
      <c r="I17" s="42">
        <f t="shared" si="4"/>
        <v>0</v>
      </c>
      <c r="J17" s="38">
        <f t="shared" si="0"/>
        <v>0</v>
      </c>
    </row>
    <row r="18" spans="1:10" s="50" customFormat="1" ht="44.55" hidden="1" customHeight="1" x14ac:dyDescent="0.35">
      <c r="A18" s="44" t="s">
        <v>22</v>
      </c>
      <c r="B18" s="45">
        <v>1102000</v>
      </c>
      <c r="C18" s="217">
        <f>C19+C20+C21</f>
        <v>4620000</v>
      </c>
      <c r="D18" s="46">
        <f>D19+D20+D21</f>
        <v>1965000</v>
      </c>
      <c r="E18" s="46">
        <f>E19+E20+E21</f>
        <v>4254498.95</v>
      </c>
      <c r="F18" s="47">
        <f t="shared" si="1"/>
        <v>92.088721861471868</v>
      </c>
      <c r="G18" s="48">
        <f t="shared" si="2"/>
        <v>-365501.04999999981</v>
      </c>
      <c r="H18" s="47">
        <f t="shared" si="3"/>
        <v>216.51394147582698</v>
      </c>
      <c r="I18" s="48">
        <f t="shared" si="4"/>
        <v>2289498.9500000002</v>
      </c>
      <c r="J18" s="49">
        <f t="shared" si="0"/>
        <v>0.20684221017247909</v>
      </c>
    </row>
    <row r="19" spans="1:10" ht="56.25" customHeight="1" x14ac:dyDescent="0.4">
      <c r="A19" s="34" t="s">
        <v>23</v>
      </c>
      <c r="B19" s="35">
        <v>11020200</v>
      </c>
      <c r="C19" s="91">
        <v>4620000</v>
      </c>
      <c r="D19" s="42">
        <v>1965000</v>
      </c>
      <c r="E19" s="42">
        <v>4254498.95</v>
      </c>
      <c r="F19" s="43">
        <f t="shared" si="1"/>
        <v>92.088721861471868</v>
      </c>
      <c r="G19" s="42">
        <f t="shared" si="2"/>
        <v>-365501.04999999981</v>
      </c>
      <c r="H19" s="43">
        <f t="shared" si="3"/>
        <v>216.51394147582698</v>
      </c>
      <c r="I19" s="42">
        <f t="shared" si="4"/>
        <v>2289498.9500000002</v>
      </c>
      <c r="J19" s="38">
        <f t="shared" si="0"/>
        <v>0.20684221017247909</v>
      </c>
    </row>
    <row r="20" spans="1:10" ht="64.2" hidden="1" customHeight="1" x14ac:dyDescent="0.4">
      <c r="A20" s="34" t="s">
        <v>24</v>
      </c>
      <c r="B20" s="35">
        <v>11023200</v>
      </c>
      <c r="C20" s="216"/>
      <c r="D20" s="36"/>
      <c r="E20" s="36"/>
      <c r="F20" s="43" t="e">
        <f t="shared" si="1"/>
        <v>#DIV/0!</v>
      </c>
      <c r="G20" s="42">
        <f t="shared" si="2"/>
        <v>0</v>
      </c>
      <c r="H20" s="43" t="e">
        <f t="shared" si="3"/>
        <v>#DIV/0!</v>
      </c>
      <c r="I20" s="42">
        <f t="shared" si="4"/>
        <v>0</v>
      </c>
      <c r="J20" s="51">
        <f t="shared" si="0"/>
        <v>0</v>
      </c>
    </row>
    <row r="21" spans="1:10" ht="64.2" hidden="1" customHeight="1" x14ac:dyDescent="0.4">
      <c r="A21" s="40" t="s">
        <v>25</v>
      </c>
      <c r="B21" s="41">
        <v>11024700</v>
      </c>
      <c r="C21" s="218"/>
      <c r="D21" s="52"/>
      <c r="E21" s="52"/>
      <c r="F21" s="43" t="e">
        <f t="shared" si="1"/>
        <v>#DIV/0!</v>
      </c>
      <c r="G21" s="42">
        <f t="shared" si="2"/>
        <v>0</v>
      </c>
      <c r="H21" s="43" t="e">
        <f t="shared" si="3"/>
        <v>#DIV/0!</v>
      </c>
      <c r="I21" s="42">
        <f t="shared" si="4"/>
        <v>0</v>
      </c>
      <c r="J21" s="51">
        <f t="shared" si="0"/>
        <v>0</v>
      </c>
    </row>
    <row r="22" spans="1:10" s="50" customFormat="1" ht="62.55" hidden="1" customHeight="1" x14ac:dyDescent="0.35">
      <c r="A22" s="53" t="s">
        <v>26</v>
      </c>
      <c r="B22" s="54">
        <v>13000000</v>
      </c>
      <c r="C22" s="219">
        <f>C23+C27+C33</f>
        <v>1140000</v>
      </c>
      <c r="D22" s="55">
        <f>D23+D27+D33</f>
        <v>640000</v>
      </c>
      <c r="E22" s="55">
        <f>E23+E27+E33</f>
        <v>1014102.6200000001</v>
      </c>
      <c r="F22" s="43">
        <f t="shared" si="1"/>
        <v>88.956370175438607</v>
      </c>
      <c r="G22" s="42">
        <f t="shared" si="2"/>
        <v>-125897.37999999989</v>
      </c>
      <c r="H22" s="43">
        <f t="shared" si="3"/>
        <v>158.45353437500003</v>
      </c>
      <c r="I22" s="42">
        <f t="shared" si="4"/>
        <v>374102.62000000011</v>
      </c>
      <c r="J22" s="51">
        <f t="shared" si="0"/>
        <v>4.930292138455028E-2</v>
      </c>
    </row>
    <row r="23" spans="1:10" s="50" customFormat="1" ht="62.55" hidden="1" customHeight="1" x14ac:dyDescent="0.35">
      <c r="A23" s="53" t="s">
        <v>27</v>
      </c>
      <c r="B23" s="54">
        <v>13010000</v>
      </c>
      <c r="C23" s="219">
        <f>C24+C25+C26</f>
        <v>140000</v>
      </c>
      <c r="D23" s="55">
        <f>D24+D25+D26</f>
        <v>90000</v>
      </c>
      <c r="E23" s="55">
        <f>E24+E25+E26</f>
        <v>89094.650000000009</v>
      </c>
      <c r="F23" s="43">
        <f t="shared" si="1"/>
        <v>63.639035714285718</v>
      </c>
      <c r="G23" s="42">
        <f t="shared" si="2"/>
        <v>-50905.349999999991</v>
      </c>
      <c r="H23" s="43">
        <f t="shared" si="3"/>
        <v>98.994055555555562</v>
      </c>
      <c r="I23" s="42">
        <f t="shared" si="4"/>
        <v>-905.34999999999127</v>
      </c>
      <c r="J23" s="51">
        <f t="shared" si="0"/>
        <v>4.3315404556730384E-3</v>
      </c>
    </row>
    <row r="24" spans="1:10" s="39" customFormat="1" ht="63.6" hidden="1" x14ac:dyDescent="0.35">
      <c r="A24" s="40" t="s">
        <v>28</v>
      </c>
      <c r="B24" s="35">
        <v>13010100</v>
      </c>
      <c r="C24" s="218"/>
      <c r="D24" s="52"/>
      <c r="E24" s="42">
        <v>0</v>
      </c>
      <c r="F24" s="43"/>
      <c r="G24" s="42">
        <f t="shared" si="2"/>
        <v>0</v>
      </c>
      <c r="H24" s="43"/>
      <c r="I24" s="42">
        <f t="shared" si="4"/>
        <v>0</v>
      </c>
      <c r="J24" s="51">
        <f t="shared" si="0"/>
        <v>0</v>
      </c>
    </row>
    <row r="25" spans="1:10" s="50" customFormat="1" ht="100.8" customHeight="1" x14ac:dyDescent="0.35">
      <c r="A25" s="40" t="s">
        <v>29</v>
      </c>
      <c r="B25" s="35">
        <v>13010200</v>
      </c>
      <c r="C25" s="91">
        <v>140000</v>
      </c>
      <c r="D25" s="42">
        <v>90000</v>
      </c>
      <c r="E25" s="42">
        <v>89094.650000000009</v>
      </c>
      <c r="F25" s="43">
        <f t="shared" si="1"/>
        <v>63.639035714285718</v>
      </c>
      <c r="G25" s="42">
        <f t="shared" si="2"/>
        <v>-50905.349999999991</v>
      </c>
      <c r="H25" s="43">
        <f t="shared" si="3"/>
        <v>98.994055555555562</v>
      </c>
      <c r="I25" s="42">
        <f t="shared" si="4"/>
        <v>-905.34999999999127</v>
      </c>
      <c r="J25" s="51">
        <f t="shared" si="0"/>
        <v>4.3315404556730384E-3</v>
      </c>
    </row>
    <row r="26" spans="1:10" s="39" customFormat="1" ht="93.9" hidden="1" customHeight="1" x14ac:dyDescent="0.35">
      <c r="A26" s="56" t="s">
        <v>30</v>
      </c>
      <c r="B26" s="57">
        <v>13010300</v>
      </c>
      <c r="C26" s="218"/>
      <c r="D26" s="52"/>
      <c r="E26" s="52"/>
      <c r="F26" s="43" t="e">
        <f t="shared" si="1"/>
        <v>#DIV/0!</v>
      </c>
      <c r="G26" s="42">
        <f t="shared" si="2"/>
        <v>0</v>
      </c>
      <c r="H26" s="43" t="e">
        <f t="shared" si="3"/>
        <v>#DIV/0!</v>
      </c>
      <c r="I26" s="42">
        <f t="shared" si="4"/>
        <v>0</v>
      </c>
      <c r="J26" s="51">
        <f t="shared" si="0"/>
        <v>0</v>
      </c>
    </row>
    <row r="27" spans="1:10" s="50" customFormat="1" ht="44.55" hidden="1" customHeight="1" x14ac:dyDescent="0.35">
      <c r="A27" s="53" t="s">
        <v>31</v>
      </c>
      <c r="B27" s="54">
        <v>13020000</v>
      </c>
      <c r="C27" s="219">
        <f>C28+C29+C30+C31+C32</f>
        <v>0</v>
      </c>
      <c r="D27" s="55">
        <f>D28+D29+D30+D31+D32</f>
        <v>0</v>
      </c>
      <c r="E27" s="55">
        <f>E28+E29+E30+E31+E32</f>
        <v>0</v>
      </c>
      <c r="F27" s="43" t="e">
        <f t="shared" si="1"/>
        <v>#DIV/0!</v>
      </c>
      <c r="G27" s="42">
        <f t="shared" si="2"/>
        <v>0</v>
      </c>
      <c r="H27" s="43" t="e">
        <f t="shared" si="3"/>
        <v>#DIV/0!</v>
      </c>
      <c r="I27" s="42">
        <f t="shared" si="4"/>
        <v>0</v>
      </c>
      <c r="J27" s="51">
        <f t="shared" si="0"/>
        <v>0</v>
      </c>
    </row>
    <row r="28" spans="1:10" s="39" customFormat="1" ht="62.55" hidden="1" customHeight="1" x14ac:dyDescent="0.35">
      <c r="A28" s="56" t="s">
        <v>32</v>
      </c>
      <c r="B28" s="57">
        <v>13020200</v>
      </c>
      <c r="C28" s="218"/>
      <c r="D28" s="52"/>
      <c r="E28" s="52"/>
      <c r="F28" s="43" t="e">
        <f t="shared" si="1"/>
        <v>#DIV/0!</v>
      </c>
      <c r="G28" s="42">
        <f t="shared" si="2"/>
        <v>0</v>
      </c>
      <c r="H28" s="43" t="e">
        <f t="shared" si="3"/>
        <v>#DIV/0!</v>
      </c>
      <c r="I28" s="42">
        <f t="shared" si="4"/>
        <v>0</v>
      </c>
      <c r="J28" s="51">
        <f t="shared" si="0"/>
        <v>0</v>
      </c>
    </row>
    <row r="29" spans="1:10" s="50" customFormat="1" ht="62.55" hidden="1" customHeight="1" x14ac:dyDescent="0.35">
      <c r="A29" s="56" t="s">
        <v>33</v>
      </c>
      <c r="B29" s="57">
        <v>13020300</v>
      </c>
      <c r="C29" s="218"/>
      <c r="D29" s="52"/>
      <c r="E29" s="52"/>
      <c r="F29" s="43" t="e">
        <f t="shared" si="1"/>
        <v>#DIV/0!</v>
      </c>
      <c r="G29" s="42">
        <f t="shared" si="2"/>
        <v>0</v>
      </c>
      <c r="H29" s="43" t="e">
        <f t="shared" si="3"/>
        <v>#DIV/0!</v>
      </c>
      <c r="I29" s="42">
        <f t="shared" si="4"/>
        <v>0</v>
      </c>
      <c r="J29" s="51">
        <f t="shared" si="0"/>
        <v>0</v>
      </c>
    </row>
    <row r="30" spans="1:10" s="50" customFormat="1" ht="93.9" hidden="1" customHeight="1" x14ac:dyDescent="0.35">
      <c r="A30" s="56" t="s">
        <v>34</v>
      </c>
      <c r="B30" s="57">
        <v>13020400</v>
      </c>
      <c r="C30" s="218"/>
      <c r="D30" s="52"/>
      <c r="E30" s="52"/>
      <c r="F30" s="43" t="e">
        <f t="shared" si="1"/>
        <v>#DIV/0!</v>
      </c>
      <c r="G30" s="42">
        <f t="shared" si="2"/>
        <v>0</v>
      </c>
      <c r="H30" s="43" t="e">
        <f t="shared" si="3"/>
        <v>#DIV/0!</v>
      </c>
      <c r="I30" s="42">
        <f t="shared" si="4"/>
        <v>0</v>
      </c>
      <c r="J30" s="51">
        <f t="shared" si="0"/>
        <v>0</v>
      </c>
    </row>
    <row r="31" spans="1:10" s="50" customFormat="1" ht="62.55" hidden="1" customHeight="1" x14ac:dyDescent="0.35">
      <c r="A31" s="56" t="s">
        <v>35</v>
      </c>
      <c r="B31" s="57">
        <v>13020500</v>
      </c>
      <c r="C31" s="218"/>
      <c r="D31" s="52"/>
      <c r="E31" s="52"/>
      <c r="F31" s="43" t="e">
        <f t="shared" si="1"/>
        <v>#DIV/0!</v>
      </c>
      <c r="G31" s="42">
        <f t="shared" si="2"/>
        <v>0</v>
      </c>
      <c r="H31" s="43" t="e">
        <f t="shared" si="3"/>
        <v>#DIV/0!</v>
      </c>
      <c r="I31" s="42">
        <f t="shared" si="4"/>
        <v>0</v>
      </c>
      <c r="J31" s="51">
        <f t="shared" si="0"/>
        <v>0</v>
      </c>
    </row>
    <row r="32" spans="1:10" s="50" customFormat="1" ht="125.25" hidden="1" customHeight="1" x14ac:dyDescent="0.35">
      <c r="A32" s="56" t="s">
        <v>36</v>
      </c>
      <c r="B32" s="57">
        <v>13020600</v>
      </c>
      <c r="C32" s="218"/>
      <c r="D32" s="52"/>
      <c r="E32" s="52"/>
      <c r="F32" s="43" t="e">
        <f t="shared" si="1"/>
        <v>#DIV/0!</v>
      </c>
      <c r="G32" s="42">
        <f t="shared" si="2"/>
        <v>0</v>
      </c>
      <c r="H32" s="43" t="e">
        <f t="shared" si="3"/>
        <v>#DIV/0!</v>
      </c>
      <c r="I32" s="42">
        <f t="shared" si="4"/>
        <v>0</v>
      </c>
      <c r="J32" s="51">
        <f t="shared" si="0"/>
        <v>0</v>
      </c>
    </row>
    <row r="33" spans="1:10" s="59" customFormat="1" ht="97.65" customHeight="1" x14ac:dyDescent="0.35">
      <c r="A33" s="58" t="s">
        <v>37</v>
      </c>
      <c r="B33" s="35">
        <v>13030100</v>
      </c>
      <c r="C33" s="216">
        <v>1000000</v>
      </c>
      <c r="D33" s="36">
        <v>550000</v>
      </c>
      <c r="E33" s="36">
        <v>925007.97000000009</v>
      </c>
      <c r="F33" s="43">
        <f t="shared" si="1"/>
        <v>92.500797000000006</v>
      </c>
      <c r="G33" s="42">
        <f t="shared" si="2"/>
        <v>-74992.029999999912</v>
      </c>
      <c r="H33" s="43">
        <f t="shared" si="3"/>
        <v>168.18326727272731</v>
      </c>
      <c r="I33" s="42">
        <f t="shared" si="4"/>
        <v>375007.97000000009</v>
      </c>
      <c r="J33" s="51">
        <f t="shared" si="0"/>
        <v>4.4971380928877237E-2</v>
      </c>
    </row>
    <row r="34" spans="1:10" s="50" customFormat="1" ht="60.45" hidden="1" customHeight="1" x14ac:dyDescent="0.35">
      <c r="A34" s="60" t="s">
        <v>38</v>
      </c>
      <c r="B34" s="35">
        <v>13040100</v>
      </c>
      <c r="C34" s="218"/>
      <c r="D34" s="52"/>
      <c r="E34" s="36">
        <v>0</v>
      </c>
      <c r="F34" s="61" t="e">
        <f t="shared" si="1"/>
        <v>#DIV/0!</v>
      </c>
      <c r="G34" s="42">
        <f t="shared" si="2"/>
        <v>0</v>
      </c>
      <c r="H34" s="61" t="e">
        <f t="shared" si="3"/>
        <v>#DIV/0!</v>
      </c>
      <c r="I34" s="42">
        <f t="shared" si="4"/>
        <v>0</v>
      </c>
      <c r="J34" s="51">
        <f t="shared" si="0"/>
        <v>0</v>
      </c>
    </row>
    <row r="35" spans="1:10" s="50" customFormat="1" ht="58.8" hidden="1" customHeight="1" x14ac:dyDescent="0.35">
      <c r="A35" s="62" t="s">
        <v>39</v>
      </c>
      <c r="B35" s="57">
        <v>13030500</v>
      </c>
      <c r="C35" s="218"/>
      <c r="D35" s="52"/>
      <c r="E35" s="52"/>
      <c r="F35" s="43" t="e">
        <f t="shared" si="1"/>
        <v>#DIV/0!</v>
      </c>
      <c r="G35" s="42">
        <f t="shared" si="2"/>
        <v>0</v>
      </c>
      <c r="H35" s="43" t="e">
        <f t="shared" si="3"/>
        <v>#DIV/0!</v>
      </c>
      <c r="I35" s="42">
        <f t="shared" si="4"/>
        <v>0</v>
      </c>
      <c r="J35" s="51">
        <f t="shared" si="0"/>
        <v>0</v>
      </c>
    </row>
    <row r="36" spans="1:10" s="3" customFormat="1" ht="58.8" hidden="1" customHeight="1" x14ac:dyDescent="0.35">
      <c r="A36" s="62" t="s">
        <v>40</v>
      </c>
      <c r="B36" s="57">
        <v>13030600</v>
      </c>
      <c r="C36" s="218"/>
      <c r="D36" s="52"/>
      <c r="E36" s="52"/>
      <c r="F36" s="43" t="e">
        <f t="shared" si="1"/>
        <v>#DIV/0!</v>
      </c>
      <c r="G36" s="42">
        <f t="shared" si="2"/>
        <v>0</v>
      </c>
      <c r="H36" s="43" t="e">
        <f t="shared" si="3"/>
        <v>#DIV/0!</v>
      </c>
      <c r="I36" s="42">
        <f t="shared" si="4"/>
        <v>0</v>
      </c>
      <c r="J36" s="51">
        <f t="shared" si="0"/>
        <v>0</v>
      </c>
    </row>
    <row r="37" spans="1:10" s="3" customFormat="1" ht="58.8" hidden="1" customHeight="1" x14ac:dyDescent="0.35">
      <c r="A37" s="62" t="s">
        <v>41</v>
      </c>
      <c r="B37" s="57">
        <v>13030700</v>
      </c>
      <c r="C37" s="218"/>
      <c r="D37" s="52"/>
      <c r="E37" s="52"/>
      <c r="F37" s="43" t="e">
        <f t="shared" si="1"/>
        <v>#DIV/0!</v>
      </c>
      <c r="G37" s="42">
        <f t="shared" si="2"/>
        <v>0</v>
      </c>
      <c r="H37" s="43" t="e">
        <f t="shared" si="3"/>
        <v>#DIV/0!</v>
      </c>
      <c r="I37" s="42">
        <f t="shared" si="4"/>
        <v>0</v>
      </c>
      <c r="J37" s="51">
        <f t="shared" si="0"/>
        <v>0</v>
      </c>
    </row>
    <row r="38" spans="1:10" s="50" customFormat="1" ht="58.8" hidden="1" customHeight="1" x14ac:dyDescent="0.35">
      <c r="A38" s="62" t="s">
        <v>42</v>
      </c>
      <c r="B38" s="57">
        <v>13030800</v>
      </c>
      <c r="C38" s="218"/>
      <c r="D38" s="52"/>
      <c r="E38" s="52"/>
      <c r="F38" s="43" t="e">
        <f t="shared" si="1"/>
        <v>#DIV/0!</v>
      </c>
      <c r="G38" s="42">
        <f t="shared" si="2"/>
        <v>0</v>
      </c>
      <c r="H38" s="43" t="e">
        <f t="shared" si="3"/>
        <v>#DIV/0!</v>
      </c>
      <c r="I38" s="42">
        <f t="shared" si="4"/>
        <v>0</v>
      </c>
      <c r="J38" s="51">
        <f t="shared" si="0"/>
        <v>0</v>
      </c>
    </row>
    <row r="39" spans="1:10" s="50" customFormat="1" ht="58.8" hidden="1" customHeight="1" x14ac:dyDescent="0.35">
      <c r="A39" s="62" t="s">
        <v>43</v>
      </c>
      <c r="B39" s="57">
        <v>13030900</v>
      </c>
      <c r="C39" s="218"/>
      <c r="D39" s="52"/>
      <c r="E39" s="52"/>
      <c r="F39" s="43" t="e">
        <f t="shared" si="1"/>
        <v>#DIV/0!</v>
      </c>
      <c r="G39" s="42">
        <f t="shared" si="2"/>
        <v>0</v>
      </c>
      <c r="H39" s="43" t="e">
        <f t="shared" si="3"/>
        <v>#DIV/0!</v>
      </c>
      <c r="I39" s="42">
        <f t="shared" si="4"/>
        <v>0</v>
      </c>
      <c r="J39" s="51">
        <f t="shared" si="0"/>
        <v>0</v>
      </c>
    </row>
    <row r="40" spans="1:10" s="50" customFormat="1" ht="58.8" hidden="1" customHeight="1" x14ac:dyDescent="0.35">
      <c r="A40" s="62" t="s">
        <v>44</v>
      </c>
      <c r="B40" s="57">
        <v>13060000</v>
      </c>
      <c r="C40" s="218"/>
      <c r="D40" s="52"/>
      <c r="E40" s="52"/>
      <c r="F40" s="43" t="e">
        <f t="shared" si="1"/>
        <v>#DIV/0!</v>
      </c>
      <c r="G40" s="42">
        <f t="shared" si="2"/>
        <v>0</v>
      </c>
      <c r="H40" s="43" t="e">
        <f t="shared" si="3"/>
        <v>#DIV/0!</v>
      </c>
      <c r="I40" s="42">
        <f t="shared" si="4"/>
        <v>0</v>
      </c>
      <c r="J40" s="51">
        <f t="shared" si="0"/>
        <v>0</v>
      </c>
    </row>
    <row r="41" spans="1:10" s="33" customFormat="1" ht="56.55" customHeight="1" x14ac:dyDescent="0.35">
      <c r="A41" s="32" t="s">
        <v>45</v>
      </c>
      <c r="B41" s="27">
        <v>14000000</v>
      </c>
      <c r="C41" s="215">
        <f>C45+C46+C57+C58</f>
        <v>285700000</v>
      </c>
      <c r="D41" s="28">
        <f>D45+D46+D57+D58</f>
        <v>216690000</v>
      </c>
      <c r="E41" s="28">
        <f>E45+E46+E57+E58</f>
        <v>231756645.69</v>
      </c>
      <c r="F41" s="29">
        <f t="shared" si="1"/>
        <v>81.118881935596775</v>
      </c>
      <c r="G41" s="28">
        <f t="shared" si="2"/>
        <v>-53943354.310000002</v>
      </c>
      <c r="H41" s="29">
        <f t="shared" si="3"/>
        <v>106.95308767825003</v>
      </c>
      <c r="I41" s="28">
        <f t="shared" si="4"/>
        <v>15066645.689999998</v>
      </c>
      <c r="J41" s="30">
        <f t="shared" si="0"/>
        <v>11.267380102815572</v>
      </c>
    </row>
    <row r="42" spans="1:10" s="63" customFormat="1" ht="44.55" hidden="1" customHeight="1" x14ac:dyDescent="0.4">
      <c r="A42" s="60" t="s">
        <v>46</v>
      </c>
      <c r="B42" s="35">
        <v>14020100</v>
      </c>
      <c r="C42" s="216"/>
      <c r="D42" s="36"/>
      <c r="E42" s="36"/>
      <c r="F42" s="43" t="e">
        <f t="shared" si="1"/>
        <v>#DIV/0!</v>
      </c>
      <c r="G42" s="42">
        <f t="shared" si="2"/>
        <v>0</v>
      </c>
      <c r="H42" s="43" t="e">
        <f t="shared" si="3"/>
        <v>#DIV/0!</v>
      </c>
      <c r="I42" s="42">
        <f t="shared" si="4"/>
        <v>0</v>
      </c>
      <c r="J42" s="51">
        <f t="shared" si="0"/>
        <v>0</v>
      </c>
    </row>
    <row r="43" spans="1:10" ht="44.55" hidden="1" customHeight="1" x14ac:dyDescent="0.4">
      <c r="A43" s="60" t="s">
        <v>47</v>
      </c>
      <c r="B43" s="35">
        <v>14020200</v>
      </c>
      <c r="C43" s="216"/>
      <c r="D43" s="36"/>
      <c r="E43" s="36"/>
      <c r="F43" s="43" t="e">
        <f t="shared" si="1"/>
        <v>#DIV/0!</v>
      </c>
      <c r="G43" s="42">
        <f t="shared" si="2"/>
        <v>0</v>
      </c>
      <c r="H43" s="43" t="e">
        <f t="shared" si="3"/>
        <v>#DIV/0!</v>
      </c>
      <c r="I43" s="42">
        <f t="shared" si="4"/>
        <v>0</v>
      </c>
      <c r="J43" s="51">
        <f t="shared" si="0"/>
        <v>0</v>
      </c>
    </row>
    <row r="44" spans="1:10" ht="44.55" hidden="1" customHeight="1" x14ac:dyDescent="0.4">
      <c r="A44" s="60" t="s">
        <v>48</v>
      </c>
      <c r="B44" s="35">
        <v>14020300</v>
      </c>
      <c r="C44" s="216"/>
      <c r="D44" s="36"/>
      <c r="E44" s="36"/>
      <c r="F44" s="43" t="e">
        <f t="shared" si="1"/>
        <v>#DIV/0!</v>
      </c>
      <c r="G44" s="42">
        <f t="shared" si="2"/>
        <v>0</v>
      </c>
      <c r="H44" s="43" t="e">
        <f t="shared" si="3"/>
        <v>#DIV/0!</v>
      </c>
      <c r="I44" s="42">
        <f t="shared" si="4"/>
        <v>0</v>
      </c>
      <c r="J44" s="51">
        <f t="shared" si="0"/>
        <v>0</v>
      </c>
    </row>
    <row r="45" spans="1:10" s="63" customFormat="1" ht="49.8" customHeight="1" x14ac:dyDescent="0.4">
      <c r="A45" s="40" t="s">
        <v>49</v>
      </c>
      <c r="B45" s="35">
        <v>14021900</v>
      </c>
      <c r="C45" s="91">
        <v>16000000</v>
      </c>
      <c r="D45" s="42">
        <v>12490000</v>
      </c>
      <c r="E45" s="42">
        <v>11342823.840000002</v>
      </c>
      <c r="F45" s="43">
        <f t="shared" si="1"/>
        <v>70.892649000000006</v>
      </c>
      <c r="G45" s="42">
        <f t="shared" si="2"/>
        <v>-4657176.1599999983</v>
      </c>
      <c r="H45" s="43">
        <f t="shared" si="3"/>
        <v>90.815242914331478</v>
      </c>
      <c r="I45" s="42">
        <f t="shared" si="4"/>
        <v>-1147176.1599999983</v>
      </c>
      <c r="J45" s="38">
        <f t="shared" si="0"/>
        <v>0.55145735848934374</v>
      </c>
    </row>
    <row r="46" spans="1:10" ht="46.2" customHeight="1" x14ac:dyDescent="0.4">
      <c r="A46" s="40" t="s">
        <v>49</v>
      </c>
      <c r="B46" s="35">
        <v>14031900</v>
      </c>
      <c r="C46" s="91">
        <v>94700000</v>
      </c>
      <c r="D46" s="42">
        <v>72200000</v>
      </c>
      <c r="E46" s="42">
        <v>79908175.819999993</v>
      </c>
      <c r="F46" s="43">
        <f t="shared" si="1"/>
        <v>84.380333495248152</v>
      </c>
      <c r="G46" s="42">
        <f t="shared" si="2"/>
        <v>-14791824.180000007</v>
      </c>
      <c r="H46" s="43">
        <f t="shared" si="3"/>
        <v>110.67614379501384</v>
      </c>
      <c r="I46" s="42">
        <f t="shared" si="4"/>
        <v>7708175.8199999928</v>
      </c>
      <c r="J46" s="38">
        <f t="shared" si="0"/>
        <v>3.8849189744093953</v>
      </c>
    </row>
    <row r="47" spans="1:10" ht="64.2" hidden="1" customHeight="1" x14ac:dyDescent="0.4">
      <c r="A47" s="40" t="s">
        <v>50</v>
      </c>
      <c r="B47" s="35">
        <v>14020700</v>
      </c>
      <c r="C47" s="91">
        <v>0</v>
      </c>
      <c r="D47" s="42">
        <v>0</v>
      </c>
      <c r="E47" s="42" t="e">
        <v>#REF!</v>
      </c>
      <c r="F47" s="43" t="e">
        <f t="shared" si="1"/>
        <v>#REF!</v>
      </c>
      <c r="G47" s="42" t="e">
        <f t="shared" si="2"/>
        <v>#REF!</v>
      </c>
      <c r="H47" s="43" t="e">
        <f t="shared" si="3"/>
        <v>#REF!</v>
      </c>
      <c r="I47" s="42" t="e">
        <f t="shared" si="4"/>
        <v>#REF!</v>
      </c>
      <c r="J47" s="38" t="e">
        <f t="shared" si="0"/>
        <v>#REF!</v>
      </c>
    </row>
    <row r="48" spans="1:10" s="63" customFormat="1" ht="44.55" hidden="1" customHeight="1" x14ac:dyDescent="0.4">
      <c r="A48" s="40" t="s">
        <v>51</v>
      </c>
      <c r="B48" s="35">
        <v>14020800</v>
      </c>
      <c r="C48" s="91">
        <v>0</v>
      </c>
      <c r="D48" s="42">
        <v>0</v>
      </c>
      <c r="E48" s="42" t="e">
        <v>#REF!</v>
      </c>
      <c r="F48" s="43" t="e">
        <f t="shared" si="1"/>
        <v>#REF!</v>
      </c>
      <c r="G48" s="42" t="e">
        <f t="shared" si="2"/>
        <v>#REF!</v>
      </c>
      <c r="H48" s="43" t="e">
        <f t="shared" si="3"/>
        <v>#REF!</v>
      </c>
      <c r="I48" s="42" t="e">
        <f t="shared" si="4"/>
        <v>#REF!</v>
      </c>
      <c r="J48" s="38" t="e">
        <f t="shared" si="0"/>
        <v>#REF!</v>
      </c>
    </row>
    <row r="49" spans="1:10" ht="44.55" hidden="1" customHeight="1" x14ac:dyDescent="0.4">
      <c r="A49" s="40" t="s">
        <v>52</v>
      </c>
      <c r="B49" s="35">
        <v>14020900</v>
      </c>
      <c r="C49" s="91">
        <v>0</v>
      </c>
      <c r="D49" s="42">
        <v>0</v>
      </c>
      <c r="E49" s="42" t="e">
        <v>#REF!</v>
      </c>
      <c r="F49" s="43" t="e">
        <f t="shared" si="1"/>
        <v>#REF!</v>
      </c>
      <c r="G49" s="42" t="e">
        <f t="shared" si="2"/>
        <v>#REF!</v>
      </c>
      <c r="H49" s="43" t="e">
        <f t="shared" si="3"/>
        <v>#REF!</v>
      </c>
      <c r="I49" s="42" t="e">
        <f t="shared" si="4"/>
        <v>#REF!</v>
      </c>
      <c r="J49" s="38" t="e">
        <f t="shared" si="0"/>
        <v>#REF!</v>
      </c>
    </row>
    <row r="50" spans="1:10" ht="44.55" hidden="1" customHeight="1" x14ac:dyDescent="0.4">
      <c r="A50" s="40" t="s">
        <v>53</v>
      </c>
      <c r="B50" s="35">
        <v>14021000</v>
      </c>
      <c r="C50" s="91">
        <v>0</v>
      </c>
      <c r="D50" s="42">
        <v>0</v>
      </c>
      <c r="E50" s="42" t="e">
        <v>#REF!</v>
      </c>
      <c r="F50" s="43" t="e">
        <f t="shared" si="1"/>
        <v>#REF!</v>
      </c>
      <c r="G50" s="42" t="e">
        <f t="shared" si="2"/>
        <v>#REF!</v>
      </c>
      <c r="H50" s="43" t="e">
        <f t="shared" si="3"/>
        <v>#REF!</v>
      </c>
      <c r="I50" s="42" t="e">
        <f t="shared" si="4"/>
        <v>#REF!</v>
      </c>
      <c r="J50" s="38" t="e">
        <f t="shared" si="0"/>
        <v>#REF!</v>
      </c>
    </row>
    <row r="51" spans="1:10" s="63" customFormat="1" ht="44.55" hidden="1" customHeight="1" x14ac:dyDescent="0.4">
      <c r="A51" s="40" t="s">
        <v>54</v>
      </c>
      <c r="B51" s="35">
        <v>14021100</v>
      </c>
      <c r="C51" s="91">
        <v>0</v>
      </c>
      <c r="D51" s="42">
        <v>0</v>
      </c>
      <c r="E51" s="42" t="e">
        <v>#REF!</v>
      </c>
      <c r="F51" s="43" t="e">
        <f t="shared" si="1"/>
        <v>#REF!</v>
      </c>
      <c r="G51" s="42" t="e">
        <f t="shared" si="2"/>
        <v>#REF!</v>
      </c>
      <c r="H51" s="43" t="e">
        <f t="shared" si="3"/>
        <v>#REF!</v>
      </c>
      <c r="I51" s="42" t="e">
        <f t="shared" si="4"/>
        <v>#REF!</v>
      </c>
      <c r="J51" s="38" t="e">
        <f t="shared" si="0"/>
        <v>#REF!</v>
      </c>
    </row>
    <row r="52" spans="1:10" ht="64.2" hidden="1" customHeight="1" x14ac:dyDescent="0.4">
      <c r="A52" s="40" t="s">
        <v>55</v>
      </c>
      <c r="B52" s="35">
        <v>14021200</v>
      </c>
      <c r="C52" s="91">
        <v>0</v>
      </c>
      <c r="D52" s="42">
        <v>0</v>
      </c>
      <c r="E52" s="42" t="e">
        <v>#REF!</v>
      </c>
      <c r="F52" s="43" t="e">
        <f t="shared" si="1"/>
        <v>#REF!</v>
      </c>
      <c r="G52" s="42" t="e">
        <f t="shared" si="2"/>
        <v>#REF!</v>
      </c>
      <c r="H52" s="43" t="e">
        <f t="shared" si="3"/>
        <v>#REF!</v>
      </c>
      <c r="I52" s="42" t="e">
        <f t="shared" si="4"/>
        <v>#REF!</v>
      </c>
      <c r="J52" s="38" t="e">
        <f t="shared" si="0"/>
        <v>#REF!</v>
      </c>
    </row>
    <row r="53" spans="1:10" ht="44.55" hidden="1" customHeight="1" x14ac:dyDescent="0.4">
      <c r="A53" s="40" t="s">
        <v>56</v>
      </c>
      <c r="B53" s="35">
        <v>14021300</v>
      </c>
      <c r="C53" s="91">
        <v>0</v>
      </c>
      <c r="D53" s="42">
        <v>0</v>
      </c>
      <c r="E53" s="42" t="e">
        <v>#REF!</v>
      </c>
      <c r="F53" s="43" t="e">
        <f t="shared" si="1"/>
        <v>#REF!</v>
      </c>
      <c r="G53" s="42" t="e">
        <f t="shared" si="2"/>
        <v>#REF!</v>
      </c>
      <c r="H53" s="43" t="e">
        <f t="shared" si="3"/>
        <v>#REF!</v>
      </c>
      <c r="I53" s="42" t="e">
        <f t="shared" si="4"/>
        <v>#REF!</v>
      </c>
      <c r="J53" s="38" t="e">
        <f t="shared" si="0"/>
        <v>#REF!</v>
      </c>
    </row>
    <row r="54" spans="1:10" ht="44.55" hidden="1" customHeight="1" x14ac:dyDescent="0.4">
      <c r="A54" s="40" t="s">
        <v>57</v>
      </c>
      <c r="B54" s="35">
        <v>14021600</v>
      </c>
      <c r="C54" s="91">
        <v>0</v>
      </c>
      <c r="D54" s="42">
        <v>0</v>
      </c>
      <c r="E54" s="42" t="e">
        <v>#REF!</v>
      </c>
      <c r="F54" s="43" t="e">
        <f t="shared" si="1"/>
        <v>#REF!</v>
      </c>
      <c r="G54" s="42" t="e">
        <f t="shared" si="2"/>
        <v>#REF!</v>
      </c>
      <c r="H54" s="43" t="e">
        <f t="shared" si="3"/>
        <v>#REF!</v>
      </c>
      <c r="I54" s="42" t="e">
        <f t="shared" si="4"/>
        <v>#REF!</v>
      </c>
      <c r="J54" s="38" t="e">
        <f t="shared" si="0"/>
        <v>#REF!</v>
      </c>
    </row>
    <row r="55" spans="1:10" ht="44.55" hidden="1" customHeight="1" x14ac:dyDescent="0.4">
      <c r="A55" s="40" t="s">
        <v>58</v>
      </c>
      <c r="B55" s="35">
        <v>14021700</v>
      </c>
      <c r="C55" s="91">
        <v>0</v>
      </c>
      <c r="D55" s="42">
        <v>0</v>
      </c>
      <c r="E55" s="42" t="e">
        <v>#REF!</v>
      </c>
      <c r="F55" s="43" t="e">
        <f t="shared" si="1"/>
        <v>#REF!</v>
      </c>
      <c r="G55" s="42" t="e">
        <f t="shared" si="2"/>
        <v>#REF!</v>
      </c>
      <c r="H55" s="43" t="e">
        <f t="shared" si="3"/>
        <v>#REF!</v>
      </c>
      <c r="I55" s="42" t="e">
        <f t="shared" si="4"/>
        <v>#REF!</v>
      </c>
      <c r="J55" s="38" t="e">
        <f t="shared" si="0"/>
        <v>#REF!</v>
      </c>
    </row>
    <row r="56" spans="1:10" s="50" customFormat="1" ht="70.8" customHeight="1" x14ac:dyDescent="0.5">
      <c r="A56" s="64" t="s">
        <v>59</v>
      </c>
      <c r="B56" s="57">
        <v>14040000</v>
      </c>
      <c r="C56" s="220">
        <f>C57+C58</f>
        <v>175000000</v>
      </c>
      <c r="D56" s="65">
        <f>D57+D58</f>
        <v>132000000</v>
      </c>
      <c r="E56" s="65">
        <f>E57+E58</f>
        <v>140505646.03</v>
      </c>
      <c r="F56" s="66">
        <f t="shared" si="1"/>
        <v>80.288940588571435</v>
      </c>
      <c r="G56" s="65">
        <f t="shared" si="2"/>
        <v>-34494353.969999999</v>
      </c>
      <c r="H56" s="66">
        <f t="shared" si="3"/>
        <v>106.44367123484848</v>
      </c>
      <c r="I56" s="65">
        <f t="shared" si="4"/>
        <v>8505646.0300000012</v>
      </c>
      <c r="J56" s="51">
        <f t="shared" si="0"/>
        <v>6.8310037699168342</v>
      </c>
    </row>
    <row r="57" spans="1:10" ht="149.69999999999999" customHeight="1" x14ac:dyDescent="0.4">
      <c r="A57" s="40" t="s">
        <v>60</v>
      </c>
      <c r="B57" s="35">
        <v>14040100</v>
      </c>
      <c r="C57" s="91">
        <v>103000000</v>
      </c>
      <c r="D57" s="42">
        <v>78000000</v>
      </c>
      <c r="E57" s="42">
        <v>83364685.950000003</v>
      </c>
      <c r="F57" s="43">
        <f t="shared" si="1"/>
        <v>80.936588300970882</v>
      </c>
      <c r="G57" s="42">
        <f t="shared" si="2"/>
        <v>-19635314.049999997</v>
      </c>
      <c r="H57" s="43">
        <f t="shared" si="3"/>
        <v>106.8778025</v>
      </c>
      <c r="I57" s="42">
        <f t="shared" si="4"/>
        <v>5364685.950000003</v>
      </c>
      <c r="J57" s="38">
        <f t="shared" si="0"/>
        <v>4.0529651305314367</v>
      </c>
    </row>
    <row r="58" spans="1:10" ht="102.75" customHeight="1" x14ac:dyDescent="0.4">
      <c r="A58" s="40" t="s">
        <v>61</v>
      </c>
      <c r="B58" s="35">
        <v>14040200</v>
      </c>
      <c r="C58" s="91">
        <v>72000000</v>
      </c>
      <c r="D58" s="42">
        <v>54000000</v>
      </c>
      <c r="E58" s="42">
        <v>57140960.079999998</v>
      </c>
      <c r="F58" s="43">
        <f t="shared" si="1"/>
        <v>79.362444555555555</v>
      </c>
      <c r="G58" s="42">
        <f t="shared" si="2"/>
        <v>-14859039.920000002</v>
      </c>
      <c r="H58" s="43">
        <f t="shared" si="3"/>
        <v>105.81659274074073</v>
      </c>
      <c r="I58" s="42">
        <f t="shared" si="4"/>
        <v>3140960.0799999982</v>
      </c>
      <c r="J58" s="38">
        <f t="shared" si="0"/>
        <v>2.7780386393853962</v>
      </c>
    </row>
    <row r="59" spans="1:10" ht="44.55" hidden="1" customHeight="1" x14ac:dyDescent="0.4">
      <c r="A59" s="60" t="s">
        <v>62</v>
      </c>
      <c r="B59" s="35">
        <v>15010800</v>
      </c>
      <c r="C59" s="216"/>
      <c r="D59" s="36"/>
      <c r="E59" s="36"/>
      <c r="F59" s="43" t="e">
        <f t="shared" si="1"/>
        <v>#DIV/0!</v>
      </c>
      <c r="G59" s="42">
        <f t="shared" si="2"/>
        <v>0</v>
      </c>
      <c r="H59" s="43" t="e">
        <f t="shared" si="3"/>
        <v>#DIV/0!</v>
      </c>
      <c r="I59" s="42">
        <f t="shared" si="4"/>
        <v>0</v>
      </c>
      <c r="J59" s="51">
        <f t="shared" si="0"/>
        <v>0</v>
      </c>
    </row>
    <row r="60" spans="1:10" s="63" customFormat="1" ht="44.55" hidden="1" customHeight="1" x14ac:dyDescent="0.4">
      <c r="A60" s="60" t="s">
        <v>63</v>
      </c>
      <c r="B60" s="35">
        <v>15010900</v>
      </c>
      <c r="C60" s="216"/>
      <c r="D60" s="36"/>
      <c r="E60" s="36"/>
      <c r="F60" s="43" t="e">
        <f t="shared" si="1"/>
        <v>#DIV/0!</v>
      </c>
      <c r="G60" s="42">
        <f t="shared" si="2"/>
        <v>0</v>
      </c>
      <c r="H60" s="43" t="e">
        <f t="shared" si="3"/>
        <v>#DIV/0!</v>
      </c>
      <c r="I60" s="42">
        <f t="shared" si="4"/>
        <v>0</v>
      </c>
      <c r="J60" s="51">
        <f t="shared" si="0"/>
        <v>0</v>
      </c>
    </row>
    <row r="61" spans="1:10" s="63" customFormat="1" ht="44.55" hidden="1" customHeight="1" x14ac:dyDescent="0.4">
      <c r="A61" s="60" t="s">
        <v>64</v>
      </c>
      <c r="B61" s="35">
        <v>15011000</v>
      </c>
      <c r="C61" s="216"/>
      <c r="D61" s="36"/>
      <c r="E61" s="36"/>
      <c r="F61" s="43" t="e">
        <f t="shared" si="1"/>
        <v>#DIV/0!</v>
      </c>
      <c r="G61" s="42">
        <f t="shared" si="2"/>
        <v>0</v>
      </c>
      <c r="H61" s="43" t="e">
        <f t="shared" si="3"/>
        <v>#DIV/0!</v>
      </c>
      <c r="I61" s="42">
        <f t="shared" si="4"/>
        <v>0</v>
      </c>
      <c r="J61" s="51">
        <f t="shared" si="0"/>
        <v>0</v>
      </c>
    </row>
    <row r="62" spans="1:10" ht="44.55" hidden="1" customHeight="1" x14ac:dyDescent="0.4">
      <c r="A62" s="60" t="s">
        <v>65</v>
      </c>
      <c r="B62" s="35">
        <v>15011100</v>
      </c>
      <c r="C62" s="216"/>
      <c r="D62" s="36"/>
      <c r="E62" s="36"/>
      <c r="F62" s="43" t="e">
        <f t="shared" si="1"/>
        <v>#DIV/0!</v>
      </c>
      <c r="G62" s="42">
        <f t="shared" si="2"/>
        <v>0</v>
      </c>
      <c r="H62" s="43" t="e">
        <f t="shared" si="3"/>
        <v>#DIV/0!</v>
      </c>
      <c r="I62" s="42">
        <f t="shared" si="4"/>
        <v>0</v>
      </c>
      <c r="J62" s="51">
        <f t="shared" si="0"/>
        <v>0</v>
      </c>
    </row>
    <row r="63" spans="1:10" ht="44.55" hidden="1" customHeight="1" x14ac:dyDescent="0.4">
      <c r="A63" s="60" t="s">
        <v>66</v>
      </c>
      <c r="B63" s="35">
        <v>16010200</v>
      </c>
      <c r="C63" s="216"/>
      <c r="D63" s="36"/>
      <c r="E63" s="36"/>
      <c r="F63" s="43" t="e">
        <f t="shared" si="1"/>
        <v>#DIV/0!</v>
      </c>
      <c r="G63" s="42">
        <f t="shared" si="2"/>
        <v>0</v>
      </c>
      <c r="H63" s="43" t="e">
        <f t="shared" si="3"/>
        <v>#DIV/0!</v>
      </c>
      <c r="I63" s="42">
        <f t="shared" si="4"/>
        <v>0</v>
      </c>
      <c r="J63" s="51">
        <f t="shared" si="0"/>
        <v>0</v>
      </c>
    </row>
    <row r="64" spans="1:10" s="33" customFormat="1" ht="75.150000000000006" customHeight="1" x14ac:dyDescent="0.35">
      <c r="A64" s="32" t="s">
        <v>67</v>
      </c>
      <c r="B64" s="27">
        <v>18000000</v>
      </c>
      <c r="C64" s="215">
        <f>C65+C82+C110+C107</f>
        <v>703503325</v>
      </c>
      <c r="D64" s="28">
        <f>D65+D82+D110+D107</f>
        <v>513117495</v>
      </c>
      <c r="E64" s="28">
        <f>E65+E82+E110+E107</f>
        <v>516549401.36999995</v>
      </c>
      <c r="F64" s="29">
        <f t="shared" si="1"/>
        <v>73.425296372266601</v>
      </c>
      <c r="G64" s="28">
        <f t="shared" si="2"/>
        <v>-186953923.63000005</v>
      </c>
      <c r="H64" s="29">
        <f t="shared" si="3"/>
        <v>100.66883440994347</v>
      </c>
      <c r="I64" s="28">
        <f t="shared" si="4"/>
        <v>3431906.3699999452</v>
      </c>
      <c r="J64" s="30">
        <f t="shared" si="0"/>
        <v>25.113232156901056</v>
      </c>
    </row>
    <row r="65" spans="1:10" s="33" customFormat="1" ht="54" customHeight="1" x14ac:dyDescent="0.35">
      <c r="A65" s="32" t="s">
        <v>68</v>
      </c>
      <c r="B65" s="27">
        <v>18010000</v>
      </c>
      <c r="C65" s="215">
        <f>C66+C71+C77</f>
        <v>255808325</v>
      </c>
      <c r="D65" s="28">
        <f>D66+D71+D77</f>
        <v>194502495</v>
      </c>
      <c r="E65" s="28">
        <f>E66+E71+E77</f>
        <v>201938952.98999995</v>
      </c>
      <c r="F65" s="29">
        <f t="shared" si="1"/>
        <v>78.9415094250744</v>
      </c>
      <c r="G65" s="28">
        <f t="shared" si="2"/>
        <v>-53869372.01000005</v>
      </c>
      <c r="H65" s="29">
        <f t="shared" si="3"/>
        <v>103.82332267254462</v>
      </c>
      <c r="I65" s="28">
        <f t="shared" si="4"/>
        <v>7436457.9899999499</v>
      </c>
      <c r="J65" s="30">
        <f t="shared" si="0"/>
        <v>9.8177246832715621</v>
      </c>
    </row>
    <row r="66" spans="1:10" ht="55.8" customHeight="1" x14ac:dyDescent="0.4">
      <c r="A66" s="34" t="s">
        <v>69</v>
      </c>
      <c r="B66" s="67" t="s">
        <v>70</v>
      </c>
      <c r="C66" s="216">
        <v>35000000</v>
      </c>
      <c r="D66" s="36">
        <v>28240000</v>
      </c>
      <c r="E66" s="36">
        <v>33206675.920000002</v>
      </c>
      <c r="F66" s="37">
        <f t="shared" si="1"/>
        <v>94.87621691428572</v>
      </c>
      <c r="G66" s="36">
        <f t="shared" si="2"/>
        <v>-1793324.0799999982</v>
      </c>
      <c r="H66" s="37">
        <f t="shared" si="3"/>
        <v>117.58737932011331</v>
      </c>
      <c r="I66" s="36">
        <f t="shared" si="4"/>
        <v>4966675.9200000018</v>
      </c>
      <c r="J66" s="38">
        <f t="shared" si="0"/>
        <v>1.6144186002852439</v>
      </c>
    </row>
    <row r="67" spans="1:10" ht="96" hidden="1" customHeight="1" x14ac:dyDescent="0.4">
      <c r="A67" s="40" t="s">
        <v>71</v>
      </c>
      <c r="B67" s="67">
        <v>18010100</v>
      </c>
      <c r="C67" s="91">
        <v>850000</v>
      </c>
      <c r="D67" s="42">
        <v>650000</v>
      </c>
      <c r="E67" s="42">
        <v>610977.69999999995</v>
      </c>
      <c r="F67" s="43">
        <f t="shared" si="1"/>
        <v>71.8797294117647</v>
      </c>
      <c r="G67" s="42">
        <f t="shared" si="2"/>
        <v>-239022.30000000005</v>
      </c>
      <c r="H67" s="43">
        <f t="shared" si="3"/>
        <v>93.996569230769225</v>
      </c>
      <c r="I67" s="42">
        <f t="shared" si="4"/>
        <v>-39022.300000000047</v>
      </c>
      <c r="J67" s="38">
        <f t="shared" si="0"/>
        <v>2.9704080155924788E-2</v>
      </c>
    </row>
    <row r="68" spans="1:10" ht="96" hidden="1" customHeight="1" x14ac:dyDescent="0.4">
      <c r="A68" s="40" t="s">
        <v>72</v>
      </c>
      <c r="B68" s="67">
        <v>18010200</v>
      </c>
      <c r="C68" s="91">
        <v>10650000</v>
      </c>
      <c r="D68" s="42">
        <v>8050000</v>
      </c>
      <c r="E68" s="42">
        <v>11116956.800000001</v>
      </c>
      <c r="F68" s="43">
        <f t="shared" si="1"/>
        <v>104.38457089201879</v>
      </c>
      <c r="G68" s="42">
        <f t="shared" si="2"/>
        <v>466956.80000000075</v>
      </c>
      <c r="H68" s="43">
        <f t="shared" si="3"/>
        <v>138.09884223602484</v>
      </c>
      <c r="I68" s="42">
        <f t="shared" si="4"/>
        <v>3066956.8000000007</v>
      </c>
      <c r="J68" s="38">
        <f t="shared" si="0"/>
        <v>0.540476315055612</v>
      </c>
    </row>
    <row r="69" spans="1:10" ht="96" hidden="1" customHeight="1" x14ac:dyDescent="0.4">
      <c r="A69" s="40" t="s">
        <v>73</v>
      </c>
      <c r="B69" s="67">
        <v>18010300</v>
      </c>
      <c r="C69" s="91">
        <v>4500000</v>
      </c>
      <c r="D69" s="42">
        <v>3790000</v>
      </c>
      <c r="E69" s="42">
        <v>3614878.2399999998</v>
      </c>
      <c r="F69" s="43">
        <f t="shared" si="1"/>
        <v>80.330627555555552</v>
      </c>
      <c r="G69" s="42">
        <f t="shared" si="2"/>
        <v>-885121.76000000024</v>
      </c>
      <c r="H69" s="43">
        <f t="shared" si="3"/>
        <v>95.37937308707123</v>
      </c>
      <c r="I69" s="42">
        <f t="shared" si="4"/>
        <v>-175121.76000000024</v>
      </c>
      <c r="J69" s="38">
        <f t="shared" si="0"/>
        <v>0.17574558448674693</v>
      </c>
    </row>
    <row r="70" spans="1:10" ht="96" hidden="1" customHeight="1" x14ac:dyDescent="0.4">
      <c r="A70" s="40" t="s">
        <v>74</v>
      </c>
      <c r="B70" s="67">
        <v>18010400</v>
      </c>
      <c r="C70" s="91">
        <v>19000000</v>
      </c>
      <c r="D70" s="42">
        <v>15750000</v>
      </c>
      <c r="E70" s="42">
        <v>17863863.18</v>
      </c>
      <c r="F70" s="43">
        <f t="shared" si="1"/>
        <v>94.020332526315784</v>
      </c>
      <c r="G70" s="42">
        <f t="shared" si="2"/>
        <v>-1136136.8200000003</v>
      </c>
      <c r="H70" s="43">
        <f t="shared" si="3"/>
        <v>113.42135352380953</v>
      </c>
      <c r="I70" s="42">
        <f t="shared" si="4"/>
        <v>2113863.1799999997</v>
      </c>
      <c r="J70" s="38">
        <f t="shared" si="0"/>
        <v>0.8684926205869602</v>
      </c>
    </row>
    <row r="71" spans="1:10" ht="58.8" customHeight="1" x14ac:dyDescent="0.4">
      <c r="A71" s="34" t="s">
        <v>75</v>
      </c>
      <c r="B71" s="67" t="s">
        <v>76</v>
      </c>
      <c r="C71" s="216">
        <v>219908325</v>
      </c>
      <c r="D71" s="36">
        <v>165582495</v>
      </c>
      <c r="E71" s="36">
        <v>167972201.55999997</v>
      </c>
      <c r="F71" s="37">
        <f t="shared" si="1"/>
        <v>76.382829781455513</v>
      </c>
      <c r="G71" s="36">
        <f t="shared" si="2"/>
        <v>-51936123.440000027</v>
      </c>
      <c r="H71" s="37">
        <f t="shared" si="3"/>
        <v>101.44321207383666</v>
      </c>
      <c r="I71" s="36">
        <f t="shared" si="4"/>
        <v>2389706.5599999726</v>
      </c>
      <c r="J71" s="38">
        <f t="shared" ref="J71:J134" si="5">E71/E$151*100</f>
        <v>8.1663532713311717</v>
      </c>
    </row>
    <row r="72" spans="1:10" ht="43.8" hidden="1" x14ac:dyDescent="0.4">
      <c r="A72" s="34" t="s">
        <v>77</v>
      </c>
      <c r="B72" s="67">
        <v>18010500</v>
      </c>
      <c r="C72" s="216">
        <v>70630325</v>
      </c>
      <c r="D72" s="36">
        <v>52972745</v>
      </c>
      <c r="E72" s="36">
        <v>53239190.279999994</v>
      </c>
      <c r="F72" s="37">
        <f t="shared" si="1"/>
        <v>75.377240979706656</v>
      </c>
      <c r="G72" s="36">
        <f t="shared" si="2"/>
        <v>-17391134.720000006</v>
      </c>
      <c r="H72" s="37">
        <f t="shared" si="3"/>
        <v>100.50298560136915</v>
      </c>
      <c r="I72" s="36">
        <f t="shared" si="4"/>
        <v>266445.27999999374</v>
      </c>
      <c r="J72" s="51">
        <f t="shared" si="5"/>
        <v>2.5883451646658329</v>
      </c>
    </row>
    <row r="73" spans="1:10" ht="44.55" hidden="1" customHeight="1" x14ac:dyDescent="0.4">
      <c r="A73" s="34" t="s">
        <v>78</v>
      </c>
      <c r="B73" s="67">
        <v>18010600</v>
      </c>
      <c r="C73" s="216">
        <v>116933000</v>
      </c>
      <c r="D73" s="36">
        <v>88024750</v>
      </c>
      <c r="E73" s="36">
        <v>89655533.820000008</v>
      </c>
      <c r="F73" s="37">
        <f t="shared" si="1"/>
        <v>76.672567897856041</v>
      </c>
      <c r="G73" s="36">
        <f t="shared" si="2"/>
        <v>-27277466.179999992</v>
      </c>
      <c r="H73" s="37">
        <f t="shared" si="3"/>
        <v>101.8526423761499</v>
      </c>
      <c r="I73" s="36">
        <f t="shared" si="4"/>
        <v>1630783.8200000077</v>
      </c>
      <c r="J73" s="51">
        <f t="shared" si="5"/>
        <v>4.358809107126997</v>
      </c>
    </row>
    <row r="74" spans="1:10" ht="44.55" hidden="1" customHeight="1" x14ac:dyDescent="0.4">
      <c r="A74" s="34" t="s">
        <v>79</v>
      </c>
      <c r="B74" s="67">
        <v>18010700</v>
      </c>
      <c r="C74" s="216">
        <v>1970000</v>
      </c>
      <c r="D74" s="36">
        <v>1710000</v>
      </c>
      <c r="E74" s="36">
        <v>2393278.2899999996</v>
      </c>
      <c r="F74" s="37">
        <f t="shared" si="1"/>
        <v>121.48620761421319</v>
      </c>
      <c r="G74" s="36">
        <f t="shared" si="2"/>
        <v>423278.28999999957</v>
      </c>
      <c r="H74" s="37">
        <f t="shared" si="3"/>
        <v>139.95779473684209</v>
      </c>
      <c r="I74" s="36">
        <f t="shared" si="4"/>
        <v>683278.28999999957</v>
      </c>
      <c r="J74" s="51">
        <f t="shared" si="5"/>
        <v>0.11635470519070436</v>
      </c>
    </row>
    <row r="75" spans="1:10" ht="44.55" hidden="1" customHeight="1" x14ac:dyDescent="0.4">
      <c r="A75" s="34" t="s">
        <v>80</v>
      </c>
      <c r="B75" s="67">
        <v>18010800</v>
      </c>
      <c r="C75" s="216">
        <v>0</v>
      </c>
      <c r="D75" s="36">
        <v>0</v>
      </c>
      <c r="E75" s="36">
        <v>0</v>
      </c>
      <c r="F75" s="37" t="e">
        <f t="shared" ref="F75:F139" si="6">E75/C75*100</f>
        <v>#DIV/0!</v>
      </c>
      <c r="G75" s="36">
        <f t="shared" ref="G75:G139" si="7">E75-C75</f>
        <v>0</v>
      </c>
      <c r="H75" s="37" t="e">
        <f t="shared" ref="H75:H139" si="8">E75/D75*100</f>
        <v>#DIV/0!</v>
      </c>
      <c r="I75" s="36">
        <f t="shared" ref="I75:I139" si="9">E75-D75</f>
        <v>0</v>
      </c>
      <c r="J75" s="51">
        <f t="shared" si="5"/>
        <v>0</v>
      </c>
    </row>
    <row r="76" spans="1:10" s="63" customFormat="1" ht="44.55" hidden="1" customHeight="1" x14ac:dyDescent="0.4">
      <c r="A76" s="34" t="s">
        <v>81</v>
      </c>
      <c r="B76" s="67">
        <v>18010900</v>
      </c>
      <c r="C76" s="216">
        <v>30375000</v>
      </c>
      <c r="D76" s="36">
        <v>22875000</v>
      </c>
      <c r="E76" s="36">
        <v>22684199.169999998</v>
      </c>
      <c r="F76" s="37">
        <f t="shared" si="6"/>
        <v>74.680491094650208</v>
      </c>
      <c r="G76" s="36">
        <f t="shared" si="7"/>
        <v>-7690800.8300000019</v>
      </c>
      <c r="H76" s="37">
        <f t="shared" si="8"/>
        <v>99.165898010928956</v>
      </c>
      <c r="I76" s="36">
        <f t="shared" si="9"/>
        <v>-190800.83000000194</v>
      </c>
      <c r="J76" s="51">
        <f t="shared" si="5"/>
        <v>1.1028442943476375</v>
      </c>
    </row>
    <row r="77" spans="1:10" ht="66.900000000000006" customHeight="1" x14ac:dyDescent="0.4">
      <c r="A77" s="34" t="s">
        <v>82</v>
      </c>
      <c r="B77" s="67" t="s">
        <v>83</v>
      </c>
      <c r="C77" s="216">
        <v>900000</v>
      </c>
      <c r="D77" s="36">
        <v>680000</v>
      </c>
      <c r="E77" s="36">
        <v>760075.51</v>
      </c>
      <c r="F77" s="37">
        <f t="shared" si="6"/>
        <v>84.452834444444449</v>
      </c>
      <c r="G77" s="36">
        <f t="shared" si="7"/>
        <v>-139924.49</v>
      </c>
      <c r="H77" s="37">
        <f t="shared" si="8"/>
        <v>111.77581029411765</v>
      </c>
      <c r="I77" s="36">
        <f t="shared" si="9"/>
        <v>80075.510000000009</v>
      </c>
      <c r="J77" s="38">
        <f t="shared" si="5"/>
        <v>3.6952811655147834E-2</v>
      </c>
    </row>
    <row r="78" spans="1:10" ht="44.55" hidden="1" customHeight="1" x14ac:dyDescent="0.4">
      <c r="A78" s="40" t="s">
        <v>84</v>
      </c>
      <c r="B78" s="68">
        <v>18011000</v>
      </c>
      <c r="C78" s="91">
        <v>530000</v>
      </c>
      <c r="D78" s="42">
        <v>380000</v>
      </c>
      <c r="E78" s="42">
        <v>413836.14000000007</v>
      </c>
      <c r="F78" s="43">
        <f t="shared" si="6"/>
        <v>78.082290566037756</v>
      </c>
      <c r="G78" s="42">
        <f t="shared" si="7"/>
        <v>-116163.85999999993</v>
      </c>
      <c r="H78" s="43">
        <f t="shared" si="8"/>
        <v>108.90424736842108</v>
      </c>
      <c r="I78" s="42">
        <f t="shared" si="9"/>
        <v>33836.140000000072</v>
      </c>
      <c r="J78" s="51">
        <f t="shared" si="5"/>
        <v>2.0119591719924501E-2</v>
      </c>
    </row>
    <row r="79" spans="1:10" s="63" customFormat="1" ht="44.55" hidden="1" customHeight="1" x14ac:dyDescent="0.4">
      <c r="A79" s="40" t="s">
        <v>85</v>
      </c>
      <c r="B79" s="68">
        <v>18011100</v>
      </c>
      <c r="C79" s="91">
        <v>370000</v>
      </c>
      <c r="D79" s="42">
        <v>300000</v>
      </c>
      <c r="E79" s="42">
        <v>346239.37</v>
      </c>
      <c r="F79" s="43">
        <f t="shared" si="6"/>
        <v>93.5782081081081</v>
      </c>
      <c r="G79" s="42">
        <f t="shared" si="7"/>
        <v>-23760.630000000005</v>
      </c>
      <c r="H79" s="43">
        <f t="shared" si="8"/>
        <v>115.41312333333333</v>
      </c>
      <c r="I79" s="42">
        <f t="shared" si="9"/>
        <v>46239.369999999995</v>
      </c>
      <c r="J79" s="51">
        <f t="shared" si="5"/>
        <v>1.6833219935223333E-2</v>
      </c>
    </row>
    <row r="80" spans="1:10" s="63" customFormat="1" ht="44.55" hidden="1" customHeight="1" x14ac:dyDescent="0.4">
      <c r="A80" s="40"/>
      <c r="B80" s="68"/>
      <c r="C80" s="216"/>
      <c r="D80" s="36"/>
      <c r="E80" s="36"/>
      <c r="F80" s="43" t="e">
        <f t="shared" si="6"/>
        <v>#DIV/0!</v>
      </c>
      <c r="G80" s="42">
        <f t="shared" si="7"/>
        <v>0</v>
      </c>
      <c r="H80" s="43" t="e">
        <f t="shared" si="8"/>
        <v>#DIV/0!</v>
      </c>
      <c r="I80" s="42">
        <f t="shared" si="9"/>
        <v>0</v>
      </c>
      <c r="J80" s="51">
        <f t="shared" si="5"/>
        <v>0</v>
      </c>
    </row>
    <row r="81" spans="1:10" s="63" customFormat="1" ht="44.55" hidden="1" customHeight="1" x14ac:dyDescent="0.4">
      <c r="A81" s="40" t="s">
        <v>86</v>
      </c>
      <c r="B81" s="68">
        <v>12030400</v>
      </c>
      <c r="C81" s="216"/>
      <c r="D81" s="36"/>
      <c r="E81" s="36"/>
      <c r="F81" s="43" t="e">
        <f t="shared" si="6"/>
        <v>#DIV/0!</v>
      </c>
      <c r="G81" s="42">
        <f t="shared" si="7"/>
        <v>0</v>
      </c>
      <c r="H81" s="43" t="e">
        <f t="shared" si="8"/>
        <v>#DIV/0!</v>
      </c>
      <c r="I81" s="42">
        <f t="shared" si="9"/>
        <v>0</v>
      </c>
      <c r="J81" s="51">
        <f t="shared" si="5"/>
        <v>0</v>
      </c>
    </row>
    <row r="82" spans="1:10" ht="62.55" hidden="1" customHeight="1" x14ac:dyDescent="0.4">
      <c r="A82" s="53" t="s">
        <v>87</v>
      </c>
      <c r="B82" s="69">
        <v>18040000</v>
      </c>
      <c r="C82" s="219">
        <f>SUM(C83:C103)</f>
        <v>0</v>
      </c>
      <c r="D82" s="55">
        <f>SUM(D83:D103)</f>
        <v>0</v>
      </c>
      <c r="E82" s="55">
        <f>SUM(E83:E103)</f>
        <v>0</v>
      </c>
      <c r="F82" s="43" t="e">
        <f t="shared" si="6"/>
        <v>#DIV/0!</v>
      </c>
      <c r="G82" s="42">
        <f t="shared" si="7"/>
        <v>0</v>
      </c>
      <c r="H82" s="43" t="e">
        <f t="shared" si="8"/>
        <v>#DIV/0!</v>
      </c>
      <c r="I82" s="42">
        <f t="shared" si="9"/>
        <v>0</v>
      </c>
      <c r="J82" s="51">
        <f t="shared" si="5"/>
        <v>0</v>
      </c>
    </row>
    <row r="83" spans="1:10" ht="96" hidden="1" customHeight="1" x14ac:dyDescent="0.4">
      <c r="A83" s="40" t="s">
        <v>88</v>
      </c>
      <c r="B83" s="68">
        <v>18040100</v>
      </c>
      <c r="C83" s="216"/>
      <c r="D83" s="36"/>
      <c r="E83" s="36"/>
      <c r="F83" s="43" t="e">
        <f t="shared" si="6"/>
        <v>#DIV/0!</v>
      </c>
      <c r="G83" s="42">
        <f t="shared" si="7"/>
        <v>0</v>
      </c>
      <c r="H83" s="43" t="e">
        <f t="shared" si="8"/>
        <v>#DIV/0!</v>
      </c>
      <c r="I83" s="42">
        <f t="shared" si="9"/>
        <v>0</v>
      </c>
      <c r="J83" s="51">
        <f t="shared" si="5"/>
        <v>0</v>
      </c>
    </row>
    <row r="84" spans="1:10" s="63" customFormat="1" ht="96" hidden="1" customHeight="1" x14ac:dyDescent="0.4">
      <c r="A84" s="40" t="s">
        <v>89</v>
      </c>
      <c r="B84" s="68">
        <v>18040200</v>
      </c>
      <c r="C84" s="216"/>
      <c r="D84" s="36"/>
      <c r="E84" s="36"/>
      <c r="F84" s="43" t="e">
        <f t="shared" si="6"/>
        <v>#DIV/0!</v>
      </c>
      <c r="G84" s="42">
        <f t="shared" si="7"/>
        <v>0</v>
      </c>
      <c r="H84" s="43" t="e">
        <f t="shared" si="8"/>
        <v>#DIV/0!</v>
      </c>
      <c r="I84" s="42">
        <f t="shared" si="9"/>
        <v>0</v>
      </c>
      <c r="J84" s="51">
        <f t="shared" si="5"/>
        <v>0</v>
      </c>
    </row>
    <row r="85" spans="1:10" ht="96" hidden="1" customHeight="1" x14ac:dyDescent="0.4">
      <c r="A85" s="40" t="s">
        <v>90</v>
      </c>
      <c r="B85" s="68">
        <v>18040500</v>
      </c>
      <c r="C85" s="216"/>
      <c r="D85" s="36"/>
      <c r="E85" s="36"/>
      <c r="F85" s="43" t="e">
        <f t="shared" si="6"/>
        <v>#DIV/0!</v>
      </c>
      <c r="G85" s="42">
        <f t="shared" si="7"/>
        <v>0</v>
      </c>
      <c r="H85" s="43" t="e">
        <f t="shared" si="8"/>
        <v>#DIV/0!</v>
      </c>
      <c r="I85" s="42">
        <f t="shared" si="9"/>
        <v>0</v>
      </c>
      <c r="J85" s="51">
        <f t="shared" si="5"/>
        <v>0</v>
      </c>
    </row>
    <row r="86" spans="1:10" ht="96" hidden="1" customHeight="1" x14ac:dyDescent="0.4">
      <c r="A86" s="40" t="s">
        <v>91</v>
      </c>
      <c r="B86" s="68">
        <v>18040600</v>
      </c>
      <c r="C86" s="216"/>
      <c r="D86" s="36"/>
      <c r="E86" s="36"/>
      <c r="F86" s="43" t="e">
        <f t="shared" si="6"/>
        <v>#DIV/0!</v>
      </c>
      <c r="G86" s="42">
        <f t="shared" si="7"/>
        <v>0</v>
      </c>
      <c r="H86" s="43" t="e">
        <f t="shared" si="8"/>
        <v>#DIV/0!</v>
      </c>
      <c r="I86" s="42">
        <f t="shared" si="9"/>
        <v>0</v>
      </c>
      <c r="J86" s="51">
        <f t="shared" si="5"/>
        <v>0</v>
      </c>
    </row>
    <row r="87" spans="1:10" ht="44.55" hidden="1" customHeight="1" x14ac:dyDescent="0.4">
      <c r="A87" s="34"/>
      <c r="B87" s="68"/>
      <c r="C87" s="216"/>
      <c r="D87" s="36"/>
      <c r="E87" s="36"/>
      <c r="F87" s="43" t="e">
        <f t="shared" si="6"/>
        <v>#DIV/0!</v>
      </c>
      <c r="G87" s="42">
        <f t="shared" si="7"/>
        <v>0</v>
      </c>
      <c r="H87" s="43" t="e">
        <f t="shared" si="8"/>
        <v>#DIV/0!</v>
      </c>
      <c r="I87" s="42">
        <f t="shared" si="9"/>
        <v>0</v>
      </c>
      <c r="J87" s="51">
        <f t="shared" si="5"/>
        <v>0</v>
      </c>
    </row>
    <row r="88" spans="1:10" s="63" customFormat="1" ht="44.55" hidden="1" customHeight="1" x14ac:dyDescent="0.4">
      <c r="A88" s="34"/>
      <c r="B88" s="68"/>
      <c r="C88" s="216"/>
      <c r="D88" s="36"/>
      <c r="E88" s="36"/>
      <c r="F88" s="43" t="e">
        <f t="shared" si="6"/>
        <v>#DIV/0!</v>
      </c>
      <c r="G88" s="42">
        <f t="shared" si="7"/>
        <v>0</v>
      </c>
      <c r="H88" s="43" t="e">
        <f t="shared" si="8"/>
        <v>#DIV/0!</v>
      </c>
      <c r="I88" s="42">
        <f t="shared" si="9"/>
        <v>0</v>
      </c>
      <c r="J88" s="51">
        <f t="shared" si="5"/>
        <v>0</v>
      </c>
    </row>
    <row r="89" spans="1:10" s="63" customFormat="1" ht="44.55" hidden="1" customHeight="1" x14ac:dyDescent="0.4">
      <c r="A89" s="34"/>
      <c r="B89" s="68"/>
      <c r="C89" s="216"/>
      <c r="D89" s="36"/>
      <c r="E89" s="36"/>
      <c r="F89" s="43" t="e">
        <f t="shared" si="6"/>
        <v>#DIV/0!</v>
      </c>
      <c r="G89" s="42">
        <f t="shared" si="7"/>
        <v>0</v>
      </c>
      <c r="H89" s="43" t="e">
        <f t="shared" si="8"/>
        <v>#DIV/0!</v>
      </c>
      <c r="I89" s="42">
        <f t="shared" si="9"/>
        <v>0</v>
      </c>
      <c r="J89" s="51">
        <f t="shared" si="5"/>
        <v>0</v>
      </c>
    </row>
    <row r="90" spans="1:10" ht="96" hidden="1" customHeight="1" x14ac:dyDescent="0.4">
      <c r="A90" s="40" t="s">
        <v>92</v>
      </c>
      <c r="B90" s="68">
        <v>18040700</v>
      </c>
      <c r="C90" s="216"/>
      <c r="D90" s="36"/>
      <c r="E90" s="36"/>
      <c r="F90" s="43" t="e">
        <f t="shared" si="6"/>
        <v>#DIV/0!</v>
      </c>
      <c r="G90" s="42">
        <f t="shared" si="7"/>
        <v>0</v>
      </c>
      <c r="H90" s="43" t="e">
        <f t="shared" si="8"/>
        <v>#DIV/0!</v>
      </c>
      <c r="I90" s="42">
        <f t="shared" si="9"/>
        <v>0</v>
      </c>
      <c r="J90" s="51">
        <f t="shared" si="5"/>
        <v>0</v>
      </c>
    </row>
    <row r="91" spans="1:10" s="63" customFormat="1" ht="96" hidden="1" customHeight="1" x14ac:dyDescent="0.4">
      <c r="A91" s="40" t="s">
        <v>93</v>
      </c>
      <c r="B91" s="68">
        <v>18040800</v>
      </c>
      <c r="C91" s="216"/>
      <c r="D91" s="36"/>
      <c r="E91" s="36"/>
      <c r="F91" s="43" t="e">
        <f t="shared" si="6"/>
        <v>#DIV/0!</v>
      </c>
      <c r="G91" s="42">
        <f t="shared" si="7"/>
        <v>0</v>
      </c>
      <c r="H91" s="43" t="e">
        <f t="shared" si="8"/>
        <v>#DIV/0!</v>
      </c>
      <c r="I91" s="42">
        <f t="shared" si="9"/>
        <v>0</v>
      </c>
      <c r="J91" s="51">
        <f t="shared" si="5"/>
        <v>0</v>
      </c>
    </row>
    <row r="92" spans="1:10" ht="96" hidden="1" customHeight="1" x14ac:dyDescent="0.4">
      <c r="A92" s="40" t="s">
        <v>94</v>
      </c>
      <c r="B92" s="68">
        <v>18040900</v>
      </c>
      <c r="C92" s="216"/>
      <c r="D92" s="36"/>
      <c r="E92" s="36"/>
      <c r="F92" s="43" t="e">
        <f t="shared" si="6"/>
        <v>#DIV/0!</v>
      </c>
      <c r="G92" s="42">
        <f t="shared" si="7"/>
        <v>0</v>
      </c>
      <c r="H92" s="43" t="e">
        <f t="shared" si="8"/>
        <v>#DIV/0!</v>
      </c>
      <c r="I92" s="42">
        <f t="shared" si="9"/>
        <v>0</v>
      </c>
      <c r="J92" s="51">
        <f t="shared" si="5"/>
        <v>0</v>
      </c>
    </row>
    <row r="93" spans="1:10" ht="44.55" hidden="1" customHeight="1" x14ac:dyDescent="0.4">
      <c r="A93" s="34"/>
      <c r="B93" s="68"/>
      <c r="C93" s="216"/>
      <c r="D93" s="36"/>
      <c r="E93" s="36"/>
      <c r="F93" s="43" t="e">
        <f t="shared" si="6"/>
        <v>#DIV/0!</v>
      </c>
      <c r="G93" s="42">
        <f t="shared" si="7"/>
        <v>0</v>
      </c>
      <c r="H93" s="43" t="e">
        <f t="shared" si="8"/>
        <v>#DIV/0!</v>
      </c>
      <c r="I93" s="42">
        <f t="shared" si="9"/>
        <v>0</v>
      </c>
      <c r="J93" s="51">
        <f t="shared" si="5"/>
        <v>0</v>
      </c>
    </row>
    <row r="94" spans="1:10" s="63" customFormat="1" ht="44.55" hidden="1" customHeight="1" x14ac:dyDescent="0.4">
      <c r="A94" s="34"/>
      <c r="B94" s="68"/>
      <c r="C94" s="216"/>
      <c r="D94" s="36"/>
      <c r="E94" s="36"/>
      <c r="F94" s="43" t="e">
        <f t="shared" si="6"/>
        <v>#DIV/0!</v>
      </c>
      <c r="G94" s="42">
        <f t="shared" si="7"/>
        <v>0</v>
      </c>
      <c r="H94" s="43" t="e">
        <f t="shared" si="8"/>
        <v>#DIV/0!</v>
      </c>
      <c r="I94" s="42">
        <f t="shared" si="9"/>
        <v>0</v>
      </c>
      <c r="J94" s="51">
        <f t="shared" si="5"/>
        <v>0</v>
      </c>
    </row>
    <row r="95" spans="1:10" ht="44.55" hidden="1" customHeight="1" x14ac:dyDescent="0.4">
      <c r="A95" s="34"/>
      <c r="B95" s="68"/>
      <c r="C95" s="216"/>
      <c r="D95" s="36"/>
      <c r="E95" s="36"/>
      <c r="F95" s="43" t="e">
        <f t="shared" si="6"/>
        <v>#DIV/0!</v>
      </c>
      <c r="G95" s="42">
        <f t="shared" si="7"/>
        <v>0</v>
      </c>
      <c r="H95" s="43" t="e">
        <f t="shared" si="8"/>
        <v>#DIV/0!</v>
      </c>
      <c r="I95" s="42">
        <f t="shared" si="9"/>
        <v>0</v>
      </c>
      <c r="J95" s="51">
        <f t="shared" si="5"/>
        <v>0</v>
      </c>
    </row>
    <row r="96" spans="1:10" ht="44.55" hidden="1" customHeight="1" x14ac:dyDescent="0.4">
      <c r="A96" s="34"/>
      <c r="B96" s="68"/>
      <c r="C96" s="216"/>
      <c r="D96" s="36"/>
      <c r="E96" s="36"/>
      <c r="F96" s="43" t="e">
        <f t="shared" si="6"/>
        <v>#DIV/0!</v>
      </c>
      <c r="G96" s="42">
        <f t="shared" si="7"/>
        <v>0</v>
      </c>
      <c r="H96" s="43" t="e">
        <f t="shared" si="8"/>
        <v>#DIV/0!</v>
      </c>
      <c r="I96" s="42">
        <f t="shared" si="9"/>
        <v>0</v>
      </c>
      <c r="J96" s="51">
        <f t="shared" si="5"/>
        <v>0</v>
      </c>
    </row>
    <row r="97" spans="1:10" s="63" customFormat="1" ht="44.55" hidden="1" customHeight="1" x14ac:dyDescent="0.4">
      <c r="A97" s="34"/>
      <c r="B97" s="68"/>
      <c r="C97" s="216"/>
      <c r="D97" s="36"/>
      <c r="E97" s="36"/>
      <c r="F97" s="43" t="e">
        <f t="shared" si="6"/>
        <v>#DIV/0!</v>
      </c>
      <c r="G97" s="42">
        <f t="shared" si="7"/>
        <v>0</v>
      </c>
      <c r="H97" s="43" t="e">
        <f t="shared" si="8"/>
        <v>#DIV/0!</v>
      </c>
      <c r="I97" s="42">
        <f t="shared" si="9"/>
        <v>0</v>
      </c>
      <c r="J97" s="51">
        <f t="shared" si="5"/>
        <v>0</v>
      </c>
    </row>
    <row r="98" spans="1:10" ht="96" hidden="1" customHeight="1" x14ac:dyDescent="0.4">
      <c r="A98" s="40" t="s">
        <v>95</v>
      </c>
      <c r="B98" s="68">
        <v>18041000</v>
      </c>
      <c r="C98" s="216"/>
      <c r="D98" s="36"/>
      <c r="E98" s="36"/>
      <c r="F98" s="43" t="e">
        <f t="shared" si="6"/>
        <v>#DIV/0!</v>
      </c>
      <c r="G98" s="42">
        <f t="shared" si="7"/>
        <v>0</v>
      </c>
      <c r="H98" s="43" t="e">
        <f t="shared" si="8"/>
        <v>#DIV/0!</v>
      </c>
      <c r="I98" s="42">
        <f t="shared" si="9"/>
        <v>0</v>
      </c>
      <c r="J98" s="51">
        <f t="shared" si="5"/>
        <v>0</v>
      </c>
    </row>
    <row r="99" spans="1:10" ht="96" hidden="1" customHeight="1" x14ac:dyDescent="0.4">
      <c r="A99" s="40" t="s">
        <v>96</v>
      </c>
      <c r="B99" s="68">
        <v>18041300</v>
      </c>
      <c r="C99" s="216"/>
      <c r="D99" s="36"/>
      <c r="E99" s="36"/>
      <c r="F99" s="43" t="e">
        <f t="shared" si="6"/>
        <v>#DIV/0!</v>
      </c>
      <c r="G99" s="42">
        <f t="shared" si="7"/>
        <v>0</v>
      </c>
      <c r="H99" s="43" t="e">
        <f t="shared" si="8"/>
        <v>#DIV/0!</v>
      </c>
      <c r="I99" s="42">
        <f t="shared" si="9"/>
        <v>0</v>
      </c>
      <c r="J99" s="51">
        <f t="shared" si="5"/>
        <v>0</v>
      </c>
    </row>
    <row r="100" spans="1:10" ht="96" hidden="1" customHeight="1" x14ac:dyDescent="0.4">
      <c r="A100" s="40" t="s">
        <v>97</v>
      </c>
      <c r="B100" s="68">
        <v>18041400</v>
      </c>
      <c r="C100" s="216"/>
      <c r="D100" s="36"/>
      <c r="E100" s="36"/>
      <c r="F100" s="43" t="e">
        <f t="shared" si="6"/>
        <v>#DIV/0!</v>
      </c>
      <c r="G100" s="42">
        <f t="shared" si="7"/>
        <v>0</v>
      </c>
      <c r="H100" s="43" t="e">
        <f t="shared" si="8"/>
        <v>#DIV/0!</v>
      </c>
      <c r="I100" s="42">
        <f t="shared" si="9"/>
        <v>0</v>
      </c>
      <c r="J100" s="51">
        <f t="shared" si="5"/>
        <v>0</v>
      </c>
    </row>
    <row r="101" spans="1:10" ht="160.05000000000001" hidden="1" customHeight="1" x14ac:dyDescent="0.4">
      <c r="A101" s="40" t="s">
        <v>98</v>
      </c>
      <c r="B101" s="68">
        <v>18041500</v>
      </c>
      <c r="C101" s="216"/>
      <c r="D101" s="36"/>
      <c r="E101" s="36"/>
      <c r="F101" s="43" t="e">
        <f t="shared" si="6"/>
        <v>#DIV/0!</v>
      </c>
      <c r="G101" s="42">
        <f t="shared" si="7"/>
        <v>0</v>
      </c>
      <c r="H101" s="43" t="e">
        <f t="shared" si="8"/>
        <v>#DIV/0!</v>
      </c>
      <c r="I101" s="42">
        <f t="shared" si="9"/>
        <v>0</v>
      </c>
      <c r="J101" s="51">
        <f t="shared" si="5"/>
        <v>0</v>
      </c>
    </row>
    <row r="102" spans="1:10" ht="64.2" hidden="1" customHeight="1" x14ac:dyDescent="0.4">
      <c r="A102" s="40" t="s">
        <v>99</v>
      </c>
      <c r="B102" s="68">
        <v>18041700</v>
      </c>
      <c r="C102" s="216"/>
      <c r="D102" s="36"/>
      <c r="E102" s="36"/>
      <c r="F102" s="43" t="e">
        <f t="shared" si="6"/>
        <v>#DIV/0!</v>
      </c>
      <c r="G102" s="42">
        <f t="shared" si="7"/>
        <v>0</v>
      </c>
      <c r="H102" s="43" t="e">
        <f t="shared" si="8"/>
        <v>#DIV/0!</v>
      </c>
      <c r="I102" s="42">
        <f t="shared" si="9"/>
        <v>0</v>
      </c>
      <c r="J102" s="51">
        <f t="shared" si="5"/>
        <v>0</v>
      </c>
    </row>
    <row r="103" spans="1:10" ht="64.2" hidden="1" customHeight="1" x14ac:dyDescent="0.4">
      <c r="A103" s="40" t="s">
        <v>100</v>
      </c>
      <c r="B103" s="68">
        <v>18041800</v>
      </c>
      <c r="C103" s="216"/>
      <c r="D103" s="36"/>
      <c r="E103" s="36"/>
      <c r="F103" s="43" t="e">
        <f t="shared" si="6"/>
        <v>#DIV/0!</v>
      </c>
      <c r="G103" s="42">
        <f t="shared" si="7"/>
        <v>0</v>
      </c>
      <c r="H103" s="43" t="e">
        <f t="shared" si="8"/>
        <v>#DIV/0!</v>
      </c>
      <c r="I103" s="42">
        <f t="shared" si="9"/>
        <v>0</v>
      </c>
      <c r="J103" s="51">
        <f t="shared" si="5"/>
        <v>0</v>
      </c>
    </row>
    <row r="104" spans="1:10" ht="44.55" hidden="1" customHeight="1" x14ac:dyDescent="0.4">
      <c r="A104" s="53" t="s">
        <v>101</v>
      </c>
      <c r="B104" s="68">
        <v>18000000</v>
      </c>
      <c r="C104" s="219">
        <f>C105+C107</f>
        <v>650000</v>
      </c>
      <c r="D104" s="55">
        <f>D105+D107</f>
        <v>470000</v>
      </c>
      <c r="E104" s="55">
        <f>E105+E107</f>
        <v>543187.27</v>
      </c>
      <c r="F104" s="43">
        <f t="shared" si="6"/>
        <v>83.567272307692306</v>
      </c>
      <c r="G104" s="42">
        <f t="shared" si="7"/>
        <v>-106812.72999999998</v>
      </c>
      <c r="H104" s="43">
        <f t="shared" si="8"/>
        <v>115.57175957446808</v>
      </c>
      <c r="I104" s="42">
        <f t="shared" si="9"/>
        <v>73187.270000000019</v>
      </c>
      <c r="J104" s="51">
        <f t="shared" si="5"/>
        <v>2.640829314680055E-2</v>
      </c>
    </row>
    <row r="105" spans="1:10" ht="44.55" hidden="1" customHeight="1" x14ac:dyDescent="0.4">
      <c r="A105" s="40" t="s">
        <v>102</v>
      </c>
      <c r="B105" s="68"/>
      <c r="C105" s="218"/>
      <c r="D105" s="52"/>
      <c r="E105" s="52"/>
      <c r="F105" s="43" t="e">
        <f t="shared" si="6"/>
        <v>#DIV/0!</v>
      </c>
      <c r="G105" s="42">
        <f t="shared" si="7"/>
        <v>0</v>
      </c>
      <c r="H105" s="43" t="e">
        <f t="shared" si="8"/>
        <v>#DIV/0!</v>
      </c>
      <c r="I105" s="42">
        <f t="shared" si="9"/>
        <v>0</v>
      </c>
      <c r="J105" s="51">
        <f t="shared" si="5"/>
        <v>0</v>
      </c>
    </row>
    <row r="106" spans="1:10" ht="44.55" hidden="1" customHeight="1" x14ac:dyDescent="0.4">
      <c r="A106" s="40"/>
      <c r="B106" s="68"/>
      <c r="C106" s="218"/>
      <c r="D106" s="52"/>
      <c r="E106" s="52"/>
      <c r="F106" s="43" t="e">
        <f t="shared" si="6"/>
        <v>#DIV/0!</v>
      </c>
      <c r="G106" s="42">
        <f t="shared" si="7"/>
        <v>0</v>
      </c>
      <c r="H106" s="43" t="e">
        <f t="shared" si="8"/>
        <v>#DIV/0!</v>
      </c>
      <c r="I106" s="42">
        <f t="shared" si="9"/>
        <v>0</v>
      </c>
      <c r="J106" s="51">
        <f t="shared" si="5"/>
        <v>0</v>
      </c>
    </row>
    <row r="107" spans="1:10" s="4" customFormat="1" ht="48.9" customHeight="1" x14ac:dyDescent="0.4">
      <c r="A107" s="34" t="s">
        <v>103</v>
      </c>
      <c r="B107" s="35">
        <v>18030000</v>
      </c>
      <c r="C107" s="216">
        <v>650000</v>
      </c>
      <c r="D107" s="36">
        <v>470000</v>
      </c>
      <c r="E107" s="36">
        <v>543187.27</v>
      </c>
      <c r="F107" s="37">
        <f t="shared" si="6"/>
        <v>83.567272307692306</v>
      </c>
      <c r="G107" s="36">
        <f t="shared" si="7"/>
        <v>-106812.72999999998</v>
      </c>
      <c r="H107" s="37">
        <f t="shared" si="8"/>
        <v>115.57175957446808</v>
      </c>
      <c r="I107" s="36">
        <f t="shared" si="9"/>
        <v>73187.270000000019</v>
      </c>
      <c r="J107" s="38">
        <f t="shared" si="5"/>
        <v>2.640829314680055E-2</v>
      </c>
    </row>
    <row r="108" spans="1:10" s="4" customFormat="1" ht="44.55" hidden="1" customHeight="1" x14ac:dyDescent="0.4">
      <c r="A108" s="34" t="s">
        <v>104</v>
      </c>
      <c r="B108" s="68">
        <v>18030100</v>
      </c>
      <c r="C108" s="216">
        <v>390000</v>
      </c>
      <c r="D108" s="36">
        <v>295000</v>
      </c>
      <c r="E108" s="36">
        <v>331845.5</v>
      </c>
      <c r="F108" s="37">
        <f t="shared" si="6"/>
        <v>85.08858974358975</v>
      </c>
      <c r="G108" s="36">
        <f t="shared" si="7"/>
        <v>-58154.5</v>
      </c>
      <c r="H108" s="37">
        <f t="shared" si="8"/>
        <v>112.49</v>
      </c>
      <c r="I108" s="36">
        <f t="shared" si="9"/>
        <v>36845.5</v>
      </c>
      <c r="J108" s="38">
        <f t="shared" si="5"/>
        <v>1.6133428980113253E-2</v>
      </c>
    </row>
    <row r="109" spans="1:10" s="4" customFormat="1" ht="44.55" hidden="1" customHeight="1" x14ac:dyDescent="0.4">
      <c r="A109" s="34" t="s">
        <v>105</v>
      </c>
      <c r="B109" s="68">
        <v>18030200</v>
      </c>
      <c r="C109" s="216">
        <v>260000</v>
      </c>
      <c r="D109" s="36">
        <v>175000</v>
      </c>
      <c r="E109" s="36">
        <v>211341.77</v>
      </c>
      <c r="F109" s="37">
        <f t="shared" si="6"/>
        <v>81.285296153846147</v>
      </c>
      <c r="G109" s="36">
        <f t="shared" si="7"/>
        <v>-48658.23000000001</v>
      </c>
      <c r="H109" s="37">
        <f t="shared" si="8"/>
        <v>120.76672571428571</v>
      </c>
      <c r="I109" s="36">
        <f t="shared" si="9"/>
        <v>36341.76999999999</v>
      </c>
      <c r="J109" s="38">
        <f t="shared" si="5"/>
        <v>1.0274864166687298E-2</v>
      </c>
    </row>
    <row r="110" spans="1:10" s="4" customFormat="1" ht="47.55" customHeight="1" x14ac:dyDescent="0.4">
      <c r="A110" s="34" t="s">
        <v>106</v>
      </c>
      <c r="B110" s="35">
        <v>18050000</v>
      </c>
      <c r="C110" s="216">
        <v>447045000</v>
      </c>
      <c r="D110" s="36">
        <v>318145000</v>
      </c>
      <c r="E110" s="36">
        <v>314067261.11000001</v>
      </c>
      <c r="F110" s="37">
        <f t="shared" si="6"/>
        <v>70.254059683029681</v>
      </c>
      <c r="G110" s="36">
        <f t="shared" si="7"/>
        <v>-132977738.88999999</v>
      </c>
      <c r="H110" s="37">
        <f t="shared" si="8"/>
        <v>98.718276606578769</v>
      </c>
      <c r="I110" s="36">
        <f t="shared" si="9"/>
        <v>-4077738.8899999857</v>
      </c>
      <c r="J110" s="38">
        <f t="shared" si="5"/>
        <v>15.269099180482696</v>
      </c>
    </row>
    <row r="111" spans="1:10" s="71" customFormat="1" ht="44.55" hidden="1" customHeight="1" x14ac:dyDescent="0.4">
      <c r="A111" s="60"/>
      <c r="B111" s="41"/>
      <c r="C111" s="218"/>
      <c r="D111" s="52"/>
      <c r="E111" s="52"/>
      <c r="F111" s="43" t="e">
        <f t="shared" si="6"/>
        <v>#DIV/0!</v>
      </c>
      <c r="G111" s="42">
        <f t="shared" si="7"/>
        <v>0</v>
      </c>
      <c r="H111" s="43" t="e">
        <f t="shared" si="8"/>
        <v>#DIV/0!</v>
      </c>
      <c r="I111" s="42">
        <f t="shared" si="9"/>
        <v>0</v>
      </c>
      <c r="J111" s="51">
        <f t="shared" si="5"/>
        <v>0</v>
      </c>
    </row>
    <row r="112" spans="1:10" s="72" customFormat="1" ht="44.55" hidden="1" customHeight="1" x14ac:dyDescent="0.4">
      <c r="A112" s="60"/>
      <c r="B112" s="41"/>
      <c r="C112" s="218"/>
      <c r="D112" s="52"/>
      <c r="E112" s="52"/>
      <c r="F112" s="43" t="e">
        <f t="shared" si="6"/>
        <v>#DIV/0!</v>
      </c>
      <c r="G112" s="42">
        <f t="shared" si="7"/>
        <v>0</v>
      </c>
      <c r="H112" s="43" t="e">
        <f t="shared" si="8"/>
        <v>#DIV/0!</v>
      </c>
      <c r="I112" s="42">
        <f t="shared" si="9"/>
        <v>0</v>
      </c>
      <c r="J112" s="51">
        <f t="shared" si="5"/>
        <v>0</v>
      </c>
    </row>
    <row r="113" spans="1:10" ht="60.45" hidden="1" customHeight="1" x14ac:dyDescent="0.4">
      <c r="A113" s="60" t="s">
        <v>107</v>
      </c>
      <c r="B113" s="41">
        <v>18050200</v>
      </c>
      <c r="C113" s="91">
        <v>0</v>
      </c>
      <c r="D113" s="42">
        <v>0</v>
      </c>
      <c r="E113" s="42">
        <v>0</v>
      </c>
      <c r="F113" s="43" t="e">
        <f t="shared" si="6"/>
        <v>#DIV/0!</v>
      </c>
      <c r="G113" s="42">
        <f t="shared" si="7"/>
        <v>0</v>
      </c>
      <c r="H113" s="43" t="e">
        <f t="shared" si="8"/>
        <v>#DIV/0!</v>
      </c>
      <c r="I113" s="42">
        <f t="shared" si="9"/>
        <v>0</v>
      </c>
      <c r="J113" s="51">
        <f t="shared" si="5"/>
        <v>0</v>
      </c>
    </row>
    <row r="114" spans="1:10" ht="44.55" hidden="1" customHeight="1" x14ac:dyDescent="0.4">
      <c r="A114" s="60" t="s">
        <v>108</v>
      </c>
      <c r="B114" s="41">
        <v>18050300</v>
      </c>
      <c r="C114" s="91">
        <v>51045000</v>
      </c>
      <c r="D114" s="42">
        <v>38145000</v>
      </c>
      <c r="E114" s="42">
        <v>35112015.219999999</v>
      </c>
      <c r="F114" s="43">
        <f t="shared" si="6"/>
        <v>68.786394788911736</v>
      </c>
      <c r="G114" s="42">
        <f t="shared" si="7"/>
        <v>-15932984.780000001</v>
      </c>
      <c r="H114" s="43">
        <f t="shared" si="8"/>
        <v>92.048801205924761</v>
      </c>
      <c r="I114" s="42">
        <f t="shared" si="9"/>
        <v>-3032984.7800000012</v>
      </c>
      <c r="J114" s="51">
        <f t="shared" si="5"/>
        <v>1.707051033991799</v>
      </c>
    </row>
    <row r="115" spans="1:10" s="72" customFormat="1" ht="44.55" hidden="1" customHeight="1" x14ac:dyDescent="0.4">
      <c r="A115" s="60" t="s">
        <v>109</v>
      </c>
      <c r="B115" s="41">
        <v>18050400</v>
      </c>
      <c r="C115" s="91">
        <v>396000000</v>
      </c>
      <c r="D115" s="42">
        <v>280000000</v>
      </c>
      <c r="E115" s="42">
        <v>278949902.78000003</v>
      </c>
      <c r="F115" s="43">
        <f t="shared" si="6"/>
        <v>70.441894641414152</v>
      </c>
      <c r="G115" s="42">
        <f t="shared" si="7"/>
        <v>-117050097.21999997</v>
      </c>
      <c r="H115" s="43">
        <f t="shared" si="8"/>
        <v>99.624965278571437</v>
      </c>
      <c r="I115" s="42">
        <f t="shared" si="9"/>
        <v>-1050097.219999969</v>
      </c>
      <c r="J115" s="51">
        <f t="shared" si="5"/>
        <v>13.561788378961372</v>
      </c>
    </row>
    <row r="116" spans="1:10" ht="120.3" hidden="1" customHeight="1" x14ac:dyDescent="0.4">
      <c r="A116" s="60" t="s">
        <v>110</v>
      </c>
      <c r="B116" s="35">
        <v>18050500</v>
      </c>
      <c r="C116" s="216"/>
      <c r="D116" s="36"/>
      <c r="E116" s="36"/>
      <c r="F116" s="43" t="e">
        <f t="shared" si="6"/>
        <v>#DIV/0!</v>
      </c>
      <c r="G116" s="42">
        <f t="shared" si="7"/>
        <v>0</v>
      </c>
      <c r="H116" s="43" t="e">
        <f t="shared" si="8"/>
        <v>#DIV/0!</v>
      </c>
      <c r="I116" s="42">
        <f t="shared" si="9"/>
        <v>0</v>
      </c>
      <c r="J116" s="51">
        <f t="shared" si="5"/>
        <v>0</v>
      </c>
    </row>
    <row r="117" spans="1:10" ht="44.55" hidden="1" customHeight="1" x14ac:dyDescent="0.4">
      <c r="A117" s="73" t="s">
        <v>111</v>
      </c>
      <c r="B117" s="54">
        <v>19010000</v>
      </c>
      <c r="C117" s="219">
        <f>C118+C119+C120+C121</f>
        <v>0</v>
      </c>
      <c r="D117" s="55">
        <f>D118+D119+D120+D121</f>
        <v>0</v>
      </c>
      <c r="E117" s="55">
        <f>E118+E119+E120+E121</f>
        <v>0</v>
      </c>
      <c r="F117" s="43" t="e">
        <f t="shared" si="6"/>
        <v>#DIV/0!</v>
      </c>
      <c r="G117" s="42">
        <f t="shared" si="7"/>
        <v>0</v>
      </c>
      <c r="H117" s="43" t="e">
        <f t="shared" si="8"/>
        <v>#DIV/0!</v>
      </c>
      <c r="I117" s="42">
        <f t="shared" si="9"/>
        <v>0</v>
      </c>
      <c r="J117" s="51">
        <f t="shared" si="5"/>
        <v>0</v>
      </c>
    </row>
    <row r="118" spans="1:10" ht="60.45" hidden="1" customHeight="1" x14ac:dyDescent="0.4">
      <c r="A118" s="60" t="s">
        <v>112</v>
      </c>
      <c r="B118" s="41">
        <v>19010100</v>
      </c>
      <c r="C118" s="216"/>
      <c r="D118" s="36"/>
      <c r="E118" s="36"/>
      <c r="F118" s="43" t="e">
        <f t="shared" si="6"/>
        <v>#DIV/0!</v>
      </c>
      <c r="G118" s="42">
        <f t="shared" si="7"/>
        <v>0</v>
      </c>
      <c r="H118" s="43" t="e">
        <f t="shared" si="8"/>
        <v>#DIV/0!</v>
      </c>
      <c r="I118" s="42">
        <f t="shared" si="9"/>
        <v>0</v>
      </c>
      <c r="J118" s="51">
        <f t="shared" si="5"/>
        <v>0</v>
      </c>
    </row>
    <row r="119" spans="1:10" s="72" customFormat="1" ht="60.45" hidden="1" customHeight="1" x14ac:dyDescent="0.4">
      <c r="A119" s="60" t="s">
        <v>113</v>
      </c>
      <c r="B119" s="41">
        <v>19010200</v>
      </c>
      <c r="C119" s="216"/>
      <c r="D119" s="36"/>
      <c r="E119" s="36"/>
      <c r="F119" s="43" t="e">
        <f t="shared" si="6"/>
        <v>#DIV/0!</v>
      </c>
      <c r="G119" s="42">
        <f t="shared" si="7"/>
        <v>0</v>
      </c>
      <c r="H119" s="43" t="e">
        <f t="shared" si="8"/>
        <v>#DIV/0!</v>
      </c>
      <c r="I119" s="42">
        <f t="shared" si="9"/>
        <v>0</v>
      </c>
      <c r="J119" s="51">
        <f t="shared" si="5"/>
        <v>0</v>
      </c>
    </row>
    <row r="120" spans="1:10" ht="90.15" hidden="1" customHeight="1" x14ac:dyDescent="0.4">
      <c r="A120" s="60" t="s">
        <v>114</v>
      </c>
      <c r="B120" s="41">
        <v>19010300</v>
      </c>
      <c r="C120" s="216"/>
      <c r="D120" s="36"/>
      <c r="E120" s="36"/>
      <c r="F120" s="43" t="e">
        <f t="shared" si="6"/>
        <v>#DIV/0!</v>
      </c>
      <c r="G120" s="42">
        <f t="shared" si="7"/>
        <v>0</v>
      </c>
      <c r="H120" s="43" t="e">
        <f t="shared" si="8"/>
        <v>#DIV/0!</v>
      </c>
      <c r="I120" s="42">
        <f t="shared" si="9"/>
        <v>0</v>
      </c>
      <c r="J120" s="51">
        <f t="shared" si="5"/>
        <v>0</v>
      </c>
    </row>
    <row r="121" spans="1:10" ht="90.15" hidden="1" customHeight="1" x14ac:dyDescent="0.4">
      <c r="A121" s="60" t="s">
        <v>115</v>
      </c>
      <c r="B121" s="41">
        <v>19010500</v>
      </c>
      <c r="C121" s="216"/>
      <c r="D121" s="36"/>
      <c r="E121" s="36"/>
      <c r="F121" s="43" t="e">
        <f t="shared" si="6"/>
        <v>#DIV/0!</v>
      </c>
      <c r="G121" s="42">
        <f t="shared" si="7"/>
        <v>0</v>
      </c>
      <c r="H121" s="43" t="e">
        <f t="shared" si="8"/>
        <v>#DIV/0!</v>
      </c>
      <c r="I121" s="42">
        <f t="shared" si="9"/>
        <v>0</v>
      </c>
      <c r="J121" s="51">
        <f t="shared" si="5"/>
        <v>0</v>
      </c>
    </row>
    <row r="122" spans="1:10" ht="60.45" hidden="1" customHeight="1" x14ac:dyDescent="0.4">
      <c r="A122" s="60" t="s">
        <v>116</v>
      </c>
      <c r="B122" s="41">
        <v>19040100</v>
      </c>
      <c r="C122" s="216"/>
      <c r="D122" s="36"/>
      <c r="E122" s="36"/>
      <c r="F122" s="43" t="e">
        <f t="shared" si="6"/>
        <v>#DIV/0!</v>
      </c>
      <c r="G122" s="42">
        <f t="shared" si="7"/>
        <v>0</v>
      </c>
      <c r="H122" s="43" t="e">
        <f t="shared" si="8"/>
        <v>#DIV/0!</v>
      </c>
      <c r="I122" s="42">
        <f t="shared" si="9"/>
        <v>0</v>
      </c>
      <c r="J122" s="51">
        <f t="shared" si="5"/>
        <v>0</v>
      </c>
    </row>
    <row r="123" spans="1:10" s="75" customFormat="1" ht="49.2" customHeight="1" x14ac:dyDescent="0.55000000000000004">
      <c r="A123" s="74" t="s">
        <v>117</v>
      </c>
      <c r="B123" s="27" t="s">
        <v>118</v>
      </c>
      <c r="C123" s="215">
        <f>C125+C129+C130+C131+C139+C140+C146+C148+C149+C137+C128+C126+C134+C135+C136+C132</f>
        <v>51241800</v>
      </c>
      <c r="D123" s="28">
        <f>D125+D129+D130+D131+D139+D140+D146+D148+D149+D137+D128+D126+D134+D135+D136+D132</f>
        <v>34591260</v>
      </c>
      <c r="E123" s="28">
        <f>E125+E129+E130+E131+E139+E140+E146+E148+E149+E137+E128+E126+E134+E135+E136+E132+E138</f>
        <v>38072695.400000006</v>
      </c>
      <c r="F123" s="29">
        <f t="shared" si="6"/>
        <v>74.300074158206783</v>
      </c>
      <c r="G123" s="28">
        <f t="shared" si="7"/>
        <v>-13169104.599999994</v>
      </c>
      <c r="H123" s="29">
        <f t="shared" si="8"/>
        <v>110.06449432602341</v>
      </c>
      <c r="I123" s="28">
        <f t="shared" si="9"/>
        <v>3481435.400000006</v>
      </c>
      <c r="J123" s="30">
        <f t="shared" si="5"/>
        <v>1.8509912815372958</v>
      </c>
    </row>
    <row r="124" spans="1:10" s="50" customFormat="1" ht="177" hidden="1" customHeight="1" x14ac:dyDescent="0.35">
      <c r="A124" s="76" t="s">
        <v>119</v>
      </c>
      <c r="B124" s="45">
        <v>21010000</v>
      </c>
      <c r="C124" s="217">
        <f>C125</f>
        <v>2870000</v>
      </c>
      <c r="D124" s="46">
        <f>D125</f>
        <v>2152500</v>
      </c>
      <c r="E124" s="46">
        <f>E125</f>
        <v>2170631.27</v>
      </c>
      <c r="F124" s="47">
        <f t="shared" si="6"/>
        <v>75.631751567944249</v>
      </c>
      <c r="G124" s="48">
        <f t="shared" si="7"/>
        <v>-699368.73</v>
      </c>
      <c r="H124" s="47">
        <f t="shared" si="8"/>
        <v>100.84233542392566</v>
      </c>
      <c r="I124" s="48">
        <f t="shared" si="9"/>
        <v>18131.270000000019</v>
      </c>
      <c r="J124" s="77">
        <f t="shared" si="5"/>
        <v>0.10553021040381151</v>
      </c>
    </row>
    <row r="125" spans="1:10" ht="70.2" customHeight="1" x14ac:dyDescent="0.4">
      <c r="A125" s="40" t="s">
        <v>120</v>
      </c>
      <c r="B125" s="41">
        <v>21010300</v>
      </c>
      <c r="C125" s="91">
        <v>2870000</v>
      </c>
      <c r="D125" s="42">
        <v>2152500</v>
      </c>
      <c r="E125" s="42">
        <v>2170631.27</v>
      </c>
      <c r="F125" s="37">
        <f t="shared" si="6"/>
        <v>75.631751567944249</v>
      </c>
      <c r="G125" s="42">
        <f t="shared" si="7"/>
        <v>-699368.73</v>
      </c>
      <c r="H125" s="43">
        <f t="shared" si="8"/>
        <v>100.84233542392566</v>
      </c>
      <c r="I125" s="42">
        <f t="shared" si="9"/>
        <v>18131.270000000019</v>
      </c>
      <c r="J125" s="51">
        <f t="shared" si="5"/>
        <v>0.10553021040381151</v>
      </c>
    </row>
    <row r="126" spans="1:10" ht="60.45" hidden="1" customHeight="1" x14ac:dyDescent="0.4">
      <c r="A126" s="60" t="s">
        <v>121</v>
      </c>
      <c r="B126" s="41">
        <v>21050000</v>
      </c>
      <c r="C126" s="91">
        <v>0</v>
      </c>
      <c r="D126" s="42">
        <v>0</v>
      </c>
      <c r="E126" s="42">
        <v>0</v>
      </c>
      <c r="F126" s="37" t="e">
        <f t="shared" si="6"/>
        <v>#DIV/0!</v>
      </c>
      <c r="G126" s="42">
        <f t="shared" si="7"/>
        <v>0</v>
      </c>
      <c r="H126" s="43" t="e">
        <f t="shared" si="8"/>
        <v>#DIV/0!</v>
      </c>
      <c r="I126" s="42">
        <f t="shared" si="9"/>
        <v>0</v>
      </c>
      <c r="J126" s="51">
        <f t="shared" si="5"/>
        <v>0</v>
      </c>
    </row>
    <row r="127" spans="1:10" s="33" customFormat="1" ht="58.35" customHeight="1" x14ac:dyDescent="0.35">
      <c r="A127" s="32" t="s">
        <v>122</v>
      </c>
      <c r="B127" s="27">
        <v>21080000</v>
      </c>
      <c r="C127" s="215">
        <f>C128+C129+C130+C131+C132</f>
        <v>3915000</v>
      </c>
      <c r="D127" s="28">
        <f>D128+D129+D130+D131+D132</f>
        <v>2783040</v>
      </c>
      <c r="E127" s="28">
        <f>E128+E129+E130+E131+E132</f>
        <v>3383932.13</v>
      </c>
      <c r="F127" s="29">
        <f t="shared" si="6"/>
        <v>86.435048020434223</v>
      </c>
      <c r="G127" s="28">
        <f t="shared" si="7"/>
        <v>-531067.87000000011</v>
      </c>
      <c r="H127" s="29">
        <f t="shared" si="8"/>
        <v>121.59121428366102</v>
      </c>
      <c r="I127" s="28">
        <f t="shared" si="9"/>
        <v>600892.12999999989</v>
      </c>
      <c r="J127" s="30">
        <f t="shared" si="5"/>
        <v>0.16451761043280191</v>
      </c>
    </row>
    <row r="128" spans="1:10" s="78" customFormat="1" ht="120.3" hidden="1" customHeight="1" x14ac:dyDescent="0.4">
      <c r="A128" s="60" t="s">
        <v>123</v>
      </c>
      <c r="B128" s="41">
        <v>21080900</v>
      </c>
      <c r="C128" s="91">
        <v>0</v>
      </c>
      <c r="D128" s="42">
        <v>0</v>
      </c>
      <c r="E128" s="42">
        <v>13600</v>
      </c>
      <c r="F128" s="43"/>
      <c r="G128" s="42">
        <f t="shared" si="7"/>
        <v>13600</v>
      </c>
      <c r="H128" s="43"/>
      <c r="I128" s="42">
        <f t="shared" si="9"/>
        <v>13600</v>
      </c>
      <c r="J128" s="51">
        <f t="shared" si="5"/>
        <v>6.6119514692692901E-4</v>
      </c>
    </row>
    <row r="129" spans="1:10" ht="57" customHeight="1" x14ac:dyDescent="0.4">
      <c r="A129" s="40" t="s">
        <v>124</v>
      </c>
      <c r="B129" s="41">
        <v>21081100</v>
      </c>
      <c r="C129" s="91">
        <v>330000</v>
      </c>
      <c r="D129" s="42">
        <v>240000</v>
      </c>
      <c r="E129" s="42">
        <v>262998.38</v>
      </c>
      <c r="F129" s="43">
        <f t="shared" si="6"/>
        <v>79.696478787878789</v>
      </c>
      <c r="G129" s="42">
        <f t="shared" si="7"/>
        <v>-67001.62</v>
      </c>
      <c r="H129" s="43">
        <f t="shared" si="8"/>
        <v>109.58265833333334</v>
      </c>
      <c r="I129" s="42">
        <f t="shared" si="9"/>
        <v>22998.380000000005</v>
      </c>
      <c r="J129" s="51">
        <f t="shared" si="5"/>
        <v>1.2786268566591492E-2</v>
      </c>
    </row>
    <row r="130" spans="1:10" ht="145.94999999999999" customHeight="1" x14ac:dyDescent="0.4">
      <c r="A130" s="34" t="s">
        <v>125</v>
      </c>
      <c r="B130" s="35">
        <v>21081500</v>
      </c>
      <c r="C130" s="91">
        <v>1750000</v>
      </c>
      <c r="D130" s="42">
        <v>1166800</v>
      </c>
      <c r="E130" s="42">
        <v>1651905.6400000001</v>
      </c>
      <c r="F130" s="43">
        <f t="shared" si="6"/>
        <v>94.394608000000005</v>
      </c>
      <c r="G130" s="42">
        <f t="shared" si="7"/>
        <v>-98094.35999999987</v>
      </c>
      <c r="H130" s="43">
        <f t="shared" si="8"/>
        <v>141.57573191635242</v>
      </c>
      <c r="I130" s="42">
        <f t="shared" si="9"/>
        <v>485105.64000000013</v>
      </c>
      <c r="J130" s="51">
        <f t="shared" si="5"/>
        <v>8.0311175908031093E-2</v>
      </c>
    </row>
    <row r="131" spans="1:10" ht="82.05" customHeight="1" x14ac:dyDescent="0.4">
      <c r="A131" s="40" t="s">
        <v>126</v>
      </c>
      <c r="B131" s="41">
        <v>21081700</v>
      </c>
      <c r="C131" s="91">
        <v>1400000</v>
      </c>
      <c r="D131" s="42">
        <v>1049990</v>
      </c>
      <c r="E131" s="42">
        <v>1174271.4099999999</v>
      </c>
      <c r="F131" s="43">
        <f t="shared" si="6"/>
        <v>83.876529285714284</v>
      </c>
      <c r="G131" s="42">
        <f t="shared" si="7"/>
        <v>-225728.59000000008</v>
      </c>
      <c r="H131" s="43">
        <f t="shared" si="8"/>
        <v>111.83643748988086</v>
      </c>
      <c r="I131" s="42">
        <f t="shared" si="9"/>
        <v>124281.40999999992</v>
      </c>
      <c r="J131" s="51">
        <f t="shared" si="5"/>
        <v>5.7089893931400147E-2</v>
      </c>
    </row>
    <row r="132" spans="1:10" ht="63" customHeight="1" x14ac:dyDescent="0.55000000000000004">
      <c r="A132" s="79" t="s">
        <v>127</v>
      </c>
      <c r="B132" s="41">
        <v>21081800</v>
      </c>
      <c r="C132" s="91">
        <v>435000</v>
      </c>
      <c r="D132" s="42">
        <v>326250</v>
      </c>
      <c r="E132" s="42">
        <v>281156.7</v>
      </c>
      <c r="F132" s="43">
        <f t="shared" si="6"/>
        <v>64.63372413793104</v>
      </c>
      <c r="G132" s="42">
        <f>E132-C132</f>
        <v>-153843.29999999999</v>
      </c>
      <c r="H132" s="43">
        <f t="shared" si="8"/>
        <v>86.17829885057472</v>
      </c>
      <c r="I132" s="42">
        <f>E132-D132</f>
        <v>-45093.299999999988</v>
      </c>
      <c r="J132" s="51">
        <f>E132/E$151*100</f>
        <v>1.3669076879852245E-2</v>
      </c>
    </row>
    <row r="133" spans="1:10" s="33" customFormat="1" ht="52.35" customHeight="1" x14ac:dyDescent="0.35">
      <c r="A133" s="32" t="s">
        <v>128</v>
      </c>
      <c r="B133" s="27">
        <v>22010000</v>
      </c>
      <c r="C133" s="215">
        <f>C134+C135+C136+C137</f>
        <v>20856800</v>
      </c>
      <c r="D133" s="28">
        <f>D134+D135+D136+D137</f>
        <v>13593050</v>
      </c>
      <c r="E133" s="28">
        <f>E134+E135+E136+E137</f>
        <v>13744865.880000001</v>
      </c>
      <c r="F133" s="29">
        <f t="shared" si="6"/>
        <v>65.901125196578576</v>
      </c>
      <c r="G133" s="28">
        <f t="shared" si="7"/>
        <v>-7111934.1199999992</v>
      </c>
      <c r="H133" s="29">
        <f t="shared" si="8"/>
        <v>101.11686398563972</v>
      </c>
      <c r="I133" s="28">
        <f t="shared" si="9"/>
        <v>151815.88000000082</v>
      </c>
      <c r="J133" s="30">
        <f t="shared" si="5"/>
        <v>0.66823813345717165</v>
      </c>
    </row>
    <row r="134" spans="1:10" s="50" customFormat="1" ht="83.25" customHeight="1" x14ac:dyDescent="0.35">
      <c r="A134" s="34" t="s">
        <v>129</v>
      </c>
      <c r="B134" s="35">
        <v>22010300</v>
      </c>
      <c r="C134" s="91">
        <v>780000</v>
      </c>
      <c r="D134" s="42">
        <v>585000</v>
      </c>
      <c r="E134" s="42">
        <v>700961.23</v>
      </c>
      <c r="F134" s="43">
        <f t="shared" si="6"/>
        <v>89.866824358974355</v>
      </c>
      <c r="G134" s="42">
        <f t="shared" si="7"/>
        <v>-79038.770000000019</v>
      </c>
      <c r="H134" s="43">
        <f t="shared" si="8"/>
        <v>119.82243247863246</v>
      </c>
      <c r="I134" s="42">
        <f t="shared" si="9"/>
        <v>115961.22999999998</v>
      </c>
      <c r="J134" s="51">
        <f t="shared" si="5"/>
        <v>3.4078835548524332E-2</v>
      </c>
    </row>
    <row r="135" spans="1:10" s="50" customFormat="1" ht="51" customHeight="1" x14ac:dyDescent="0.35">
      <c r="A135" s="40" t="s">
        <v>130</v>
      </c>
      <c r="B135" s="41">
        <v>22012500</v>
      </c>
      <c r="C135" s="91">
        <v>19251800</v>
      </c>
      <c r="D135" s="42">
        <v>12451800</v>
      </c>
      <c r="E135" s="42">
        <v>12427064.65</v>
      </c>
      <c r="F135" s="43">
        <f t="shared" si="6"/>
        <v>64.550144142365909</v>
      </c>
      <c r="G135" s="42">
        <f t="shared" si="7"/>
        <v>-6824735.3499999996</v>
      </c>
      <c r="H135" s="43">
        <f t="shared" si="8"/>
        <v>99.801351210266787</v>
      </c>
      <c r="I135" s="42">
        <f t="shared" si="9"/>
        <v>-24735.349999999627</v>
      </c>
      <c r="J135" s="51">
        <f t="shared" ref="J135:J151" si="10">E135/E$151*100</f>
        <v>0.60417020861229376</v>
      </c>
    </row>
    <row r="136" spans="1:10" s="50" customFormat="1" ht="48.9" customHeight="1" x14ac:dyDescent="0.35">
      <c r="A136" s="34" t="s">
        <v>131</v>
      </c>
      <c r="B136" s="35">
        <v>22012600</v>
      </c>
      <c r="C136" s="91">
        <v>750000</v>
      </c>
      <c r="D136" s="42">
        <v>500000</v>
      </c>
      <c r="E136" s="42">
        <v>475870</v>
      </c>
      <c r="F136" s="43">
        <f t="shared" si="6"/>
        <v>63.449333333333335</v>
      </c>
      <c r="G136" s="42">
        <f t="shared" si="7"/>
        <v>-274130</v>
      </c>
      <c r="H136" s="43">
        <f t="shared" si="8"/>
        <v>95.174000000000007</v>
      </c>
      <c r="I136" s="42">
        <f t="shared" si="9"/>
        <v>-24130</v>
      </c>
      <c r="J136" s="51">
        <f t="shared" si="10"/>
        <v>2.3135509894714537E-2</v>
      </c>
    </row>
    <row r="137" spans="1:10" ht="131.55000000000001" customHeight="1" x14ac:dyDescent="0.4">
      <c r="A137" s="34" t="s">
        <v>132</v>
      </c>
      <c r="B137" s="35">
        <v>22012900</v>
      </c>
      <c r="C137" s="91">
        <v>75000</v>
      </c>
      <c r="D137" s="42">
        <v>56250</v>
      </c>
      <c r="E137" s="42">
        <v>140970</v>
      </c>
      <c r="F137" s="43">
        <f t="shared" si="6"/>
        <v>187.95999999999998</v>
      </c>
      <c r="G137" s="42">
        <f t="shared" si="7"/>
        <v>65970</v>
      </c>
      <c r="H137" s="43">
        <f t="shared" si="8"/>
        <v>250.61333333333334</v>
      </c>
      <c r="I137" s="42">
        <f t="shared" si="9"/>
        <v>84720</v>
      </c>
      <c r="J137" s="51">
        <f t="shared" si="10"/>
        <v>6.8535794016389108E-3</v>
      </c>
    </row>
    <row r="138" spans="1:10" s="50" customFormat="1" ht="63.15" hidden="1" customHeight="1" x14ac:dyDescent="0.35">
      <c r="A138" s="34" t="s">
        <v>133</v>
      </c>
      <c r="B138" s="35">
        <v>22020400</v>
      </c>
      <c r="C138" s="91"/>
      <c r="D138" s="42"/>
      <c r="E138" s="42">
        <v>0</v>
      </c>
      <c r="F138" s="61" t="e">
        <f t="shared" si="6"/>
        <v>#DIV/0!</v>
      </c>
      <c r="G138" s="42">
        <f t="shared" si="7"/>
        <v>0</v>
      </c>
      <c r="H138" s="61" t="e">
        <f t="shared" si="8"/>
        <v>#DIV/0!</v>
      </c>
      <c r="I138" s="42">
        <f t="shared" si="9"/>
        <v>0</v>
      </c>
      <c r="J138" s="80">
        <f t="shared" si="10"/>
        <v>0</v>
      </c>
    </row>
    <row r="139" spans="1:10" ht="77.7" customHeight="1" x14ac:dyDescent="0.4">
      <c r="A139" s="40" t="s">
        <v>134</v>
      </c>
      <c r="B139" s="41">
        <v>22080400</v>
      </c>
      <c r="C139" s="91">
        <v>10000000</v>
      </c>
      <c r="D139" s="42">
        <v>7450000</v>
      </c>
      <c r="E139" s="42">
        <v>7954109.7599999988</v>
      </c>
      <c r="F139" s="43">
        <f t="shared" si="6"/>
        <v>79.541097599999986</v>
      </c>
      <c r="G139" s="42">
        <f t="shared" si="7"/>
        <v>-2045890.2400000012</v>
      </c>
      <c r="H139" s="43">
        <f t="shared" si="8"/>
        <v>106.76657395973153</v>
      </c>
      <c r="I139" s="42">
        <f t="shared" si="9"/>
        <v>504109.75999999885</v>
      </c>
      <c r="J139" s="51">
        <f t="shared" si="10"/>
        <v>0.38670726260559701</v>
      </c>
    </row>
    <row r="140" spans="1:10" s="4" customFormat="1" ht="54" customHeight="1" x14ac:dyDescent="0.4">
      <c r="A140" s="34" t="s">
        <v>135</v>
      </c>
      <c r="B140" s="35">
        <v>22090000</v>
      </c>
      <c r="C140" s="216">
        <v>200000</v>
      </c>
      <c r="D140" s="36">
        <v>132670</v>
      </c>
      <c r="E140" s="36">
        <v>128102.67000000004</v>
      </c>
      <c r="F140" s="37">
        <f t="shared" ref="F140:F203" si="11">E140/C140*100</f>
        <v>64.051335000000023</v>
      </c>
      <c r="G140" s="36">
        <f t="shared" ref="G140:G203" si="12">E140-C140</f>
        <v>-71897.329999999958</v>
      </c>
      <c r="H140" s="37">
        <f t="shared" ref="H140:H203" si="13">E140/D140*100</f>
        <v>96.557375442828103</v>
      </c>
      <c r="I140" s="36">
        <f t="shared" ref="I140:I203" si="14">E140-D140</f>
        <v>-4567.3299999999581</v>
      </c>
      <c r="J140" s="38">
        <f t="shared" si="10"/>
        <v>6.2280046847339654E-3</v>
      </c>
    </row>
    <row r="141" spans="1:10" ht="96" hidden="1" customHeight="1" x14ac:dyDescent="0.4">
      <c r="A141" s="40" t="s">
        <v>136</v>
      </c>
      <c r="B141" s="41">
        <v>22090100</v>
      </c>
      <c r="C141" s="91">
        <v>160000</v>
      </c>
      <c r="D141" s="42">
        <v>106000</v>
      </c>
      <c r="E141" s="42">
        <v>123335.07000000004</v>
      </c>
      <c r="F141" s="43">
        <f t="shared" si="11"/>
        <v>77.084418750000026</v>
      </c>
      <c r="G141" s="42">
        <f t="shared" si="12"/>
        <v>-36664.929999999964</v>
      </c>
      <c r="H141" s="43">
        <f t="shared" si="13"/>
        <v>116.35383962264154</v>
      </c>
      <c r="I141" s="42">
        <f t="shared" si="14"/>
        <v>17335.070000000036</v>
      </c>
      <c r="J141" s="51">
        <f t="shared" si="10"/>
        <v>5.9962168919039044E-3</v>
      </c>
    </row>
    <row r="142" spans="1:10" ht="44.55" hidden="1" customHeight="1" x14ac:dyDescent="0.4">
      <c r="A142" s="40" t="s">
        <v>137</v>
      </c>
      <c r="B142" s="41">
        <v>22090200</v>
      </c>
      <c r="C142" s="91">
        <v>0</v>
      </c>
      <c r="D142" s="42">
        <v>0</v>
      </c>
      <c r="E142" s="42">
        <v>1435.6</v>
      </c>
      <c r="F142" s="43" t="e">
        <f t="shared" si="11"/>
        <v>#DIV/0!</v>
      </c>
      <c r="G142" s="42">
        <f t="shared" si="12"/>
        <v>1435.6</v>
      </c>
      <c r="H142" s="43" t="e">
        <f t="shared" si="13"/>
        <v>#DIV/0!</v>
      </c>
      <c r="I142" s="42">
        <f t="shared" si="14"/>
        <v>1435.6</v>
      </c>
      <c r="J142" s="51">
        <f t="shared" si="10"/>
        <v>6.9794981832963174E-5</v>
      </c>
    </row>
    <row r="143" spans="1:10" ht="96" hidden="1" customHeight="1" x14ac:dyDescent="0.4">
      <c r="A143" s="40" t="s">
        <v>138</v>
      </c>
      <c r="B143" s="41">
        <v>22090300</v>
      </c>
      <c r="C143" s="91">
        <v>0</v>
      </c>
      <c r="D143" s="42">
        <v>0</v>
      </c>
      <c r="E143" s="42">
        <v>0</v>
      </c>
      <c r="F143" s="43" t="e">
        <f t="shared" si="11"/>
        <v>#DIV/0!</v>
      </c>
      <c r="G143" s="42">
        <f t="shared" si="12"/>
        <v>0</v>
      </c>
      <c r="H143" s="43" t="e">
        <f t="shared" si="13"/>
        <v>#DIV/0!</v>
      </c>
      <c r="I143" s="42">
        <f t="shared" si="14"/>
        <v>0</v>
      </c>
      <c r="J143" s="51">
        <f t="shared" si="10"/>
        <v>0</v>
      </c>
    </row>
    <row r="144" spans="1:10" ht="96" hidden="1" customHeight="1" x14ac:dyDescent="0.4">
      <c r="A144" s="40" t="s">
        <v>139</v>
      </c>
      <c r="B144" s="41">
        <v>22090400</v>
      </c>
      <c r="C144" s="91">
        <v>40000</v>
      </c>
      <c r="D144" s="42">
        <v>26670</v>
      </c>
      <c r="E144" s="42">
        <v>3332</v>
      </c>
      <c r="F144" s="43">
        <f t="shared" si="11"/>
        <v>8.33</v>
      </c>
      <c r="G144" s="42">
        <f t="shared" si="12"/>
        <v>-36668</v>
      </c>
      <c r="H144" s="43">
        <f t="shared" si="13"/>
        <v>12.493438320209973</v>
      </c>
      <c r="I144" s="42">
        <f t="shared" si="14"/>
        <v>-23338</v>
      </c>
      <c r="J144" s="51">
        <f t="shared" si="10"/>
        <v>1.6199281099709759E-4</v>
      </c>
    </row>
    <row r="145" spans="1:10" s="50" customFormat="1" ht="44.55" hidden="1" customHeight="1" x14ac:dyDescent="0.35">
      <c r="A145" s="44" t="s">
        <v>140</v>
      </c>
      <c r="B145" s="45">
        <v>24000000</v>
      </c>
      <c r="C145" s="217">
        <f>C146+C147</f>
        <v>13400000</v>
      </c>
      <c r="D145" s="46">
        <f>D146+D147</f>
        <v>8480000</v>
      </c>
      <c r="E145" s="46">
        <f>E146+E147</f>
        <v>10691053.689999999</v>
      </c>
      <c r="F145" s="47">
        <f t="shared" si="11"/>
        <v>79.783982761194025</v>
      </c>
      <c r="G145" s="48">
        <f t="shared" si="12"/>
        <v>-2708946.3100000005</v>
      </c>
      <c r="H145" s="47">
        <f t="shared" si="13"/>
        <v>126.07374634433961</v>
      </c>
      <c r="I145" s="48">
        <f t="shared" si="14"/>
        <v>2211053.6899999995</v>
      </c>
      <c r="J145" s="77">
        <f t="shared" si="10"/>
        <v>0.51977005995317915</v>
      </c>
    </row>
    <row r="146" spans="1:10" ht="96" hidden="1" customHeight="1" x14ac:dyDescent="0.4">
      <c r="A146" s="81" t="s">
        <v>141</v>
      </c>
      <c r="B146" s="82">
        <v>24030000</v>
      </c>
      <c r="C146" s="221"/>
      <c r="D146" s="48"/>
      <c r="E146" s="48"/>
      <c r="F146" s="47" t="e">
        <f t="shared" si="11"/>
        <v>#DIV/0!</v>
      </c>
      <c r="G146" s="48">
        <f t="shared" si="12"/>
        <v>0</v>
      </c>
      <c r="H146" s="47" t="e">
        <f t="shared" si="13"/>
        <v>#DIV/0!</v>
      </c>
      <c r="I146" s="48">
        <f t="shared" si="14"/>
        <v>0</v>
      </c>
      <c r="J146" s="77">
        <f t="shared" si="10"/>
        <v>0</v>
      </c>
    </row>
    <row r="147" spans="1:10" s="50" customFormat="1" ht="44.55" hidden="1" customHeight="1" x14ac:dyDescent="0.35">
      <c r="A147" s="44" t="s">
        <v>142</v>
      </c>
      <c r="B147" s="45">
        <v>24060000</v>
      </c>
      <c r="C147" s="217">
        <f>C148+C149</f>
        <v>13400000</v>
      </c>
      <c r="D147" s="46">
        <f>D148+D149</f>
        <v>8480000</v>
      </c>
      <c r="E147" s="46">
        <f>E148+E149</f>
        <v>10691053.689999999</v>
      </c>
      <c r="F147" s="47">
        <f t="shared" si="11"/>
        <v>79.783982761194025</v>
      </c>
      <c r="G147" s="48">
        <f t="shared" si="12"/>
        <v>-2708946.3100000005</v>
      </c>
      <c r="H147" s="47">
        <f t="shared" si="13"/>
        <v>126.07374634433961</v>
      </c>
      <c r="I147" s="48">
        <f t="shared" si="14"/>
        <v>2211053.6899999995</v>
      </c>
      <c r="J147" s="77">
        <f t="shared" si="10"/>
        <v>0.51977005995317915</v>
      </c>
    </row>
    <row r="148" spans="1:10" ht="56.25" customHeight="1" x14ac:dyDescent="0.4">
      <c r="A148" s="40" t="s">
        <v>122</v>
      </c>
      <c r="B148" s="41">
        <v>24060300</v>
      </c>
      <c r="C148" s="91">
        <v>3400000</v>
      </c>
      <c r="D148" s="42">
        <v>2050000</v>
      </c>
      <c r="E148" s="42">
        <v>3363271.4000000004</v>
      </c>
      <c r="F148" s="43">
        <f t="shared" si="11"/>
        <v>98.919747058823532</v>
      </c>
      <c r="G148" s="42">
        <f t="shared" si="12"/>
        <v>-36728.599999999627</v>
      </c>
      <c r="H148" s="43">
        <f t="shared" si="13"/>
        <v>164.06201951219515</v>
      </c>
      <c r="I148" s="42">
        <f t="shared" si="14"/>
        <v>1313271.4000000004</v>
      </c>
      <c r="J148" s="51">
        <f t="shared" si="10"/>
        <v>0.16351314172633372</v>
      </c>
    </row>
    <row r="149" spans="1:10" s="63" customFormat="1" ht="201" customHeight="1" x14ac:dyDescent="0.4">
      <c r="A149" s="40" t="s">
        <v>143</v>
      </c>
      <c r="B149" s="41">
        <v>24062200</v>
      </c>
      <c r="C149" s="91">
        <v>10000000</v>
      </c>
      <c r="D149" s="42">
        <v>6430000</v>
      </c>
      <c r="E149" s="42">
        <v>7327782.2899999991</v>
      </c>
      <c r="F149" s="43">
        <f t="shared" si="11"/>
        <v>73.27782289999999</v>
      </c>
      <c r="G149" s="42">
        <f t="shared" si="12"/>
        <v>-2672217.7100000009</v>
      </c>
      <c r="H149" s="43">
        <f t="shared" si="13"/>
        <v>113.96239953343701</v>
      </c>
      <c r="I149" s="42">
        <f t="shared" si="14"/>
        <v>897782.28999999911</v>
      </c>
      <c r="J149" s="51">
        <f t="shared" si="10"/>
        <v>0.35625691822684546</v>
      </c>
    </row>
    <row r="150" spans="1:10" s="88" customFormat="1" ht="110.25" hidden="1" customHeight="1" x14ac:dyDescent="0.4">
      <c r="A150" s="83" t="s">
        <v>144</v>
      </c>
      <c r="B150" s="84">
        <v>31010200</v>
      </c>
      <c r="C150" s="222">
        <v>0</v>
      </c>
      <c r="D150" s="85">
        <v>0</v>
      </c>
      <c r="E150" s="85">
        <v>0</v>
      </c>
      <c r="F150" s="43" t="e">
        <f t="shared" si="11"/>
        <v>#DIV/0!</v>
      </c>
      <c r="G150" s="85">
        <f t="shared" si="12"/>
        <v>0</v>
      </c>
      <c r="H150" s="86"/>
      <c r="I150" s="85">
        <f t="shared" si="14"/>
        <v>0</v>
      </c>
      <c r="J150" s="87">
        <f t="shared" si="10"/>
        <v>0</v>
      </c>
    </row>
    <row r="151" spans="1:10" s="89" customFormat="1" ht="54.75" customHeight="1" x14ac:dyDescent="0.4">
      <c r="A151" s="32" t="s">
        <v>145</v>
      </c>
      <c r="B151" s="27"/>
      <c r="C151" s="215">
        <f>C7+C123+C150</f>
        <v>3671142652</v>
      </c>
      <c r="D151" s="28">
        <f>D7+D123+D150</f>
        <v>2537388057</v>
      </c>
      <c r="E151" s="28">
        <f>E7+E123+E150</f>
        <v>2056881400.7800004</v>
      </c>
      <c r="F151" s="29">
        <f t="shared" si="11"/>
        <v>56.02837034021092</v>
      </c>
      <c r="G151" s="28">
        <f t="shared" si="12"/>
        <v>-1614261251.2199996</v>
      </c>
      <c r="H151" s="29">
        <f t="shared" si="13"/>
        <v>81.062941677588285</v>
      </c>
      <c r="I151" s="28">
        <f t="shared" si="14"/>
        <v>-480506656.21999955</v>
      </c>
      <c r="J151" s="30">
        <f t="shared" si="10"/>
        <v>100</v>
      </c>
    </row>
    <row r="152" spans="1:10" s="2" customFormat="1" ht="60" customHeight="1" x14ac:dyDescent="0.5">
      <c r="A152" s="90" t="s">
        <v>146</v>
      </c>
      <c r="B152" s="35">
        <v>41010100</v>
      </c>
      <c r="C152" s="91">
        <v>145019600</v>
      </c>
      <c r="D152" s="42">
        <v>108765000</v>
      </c>
      <c r="E152" s="91">
        <v>108765000</v>
      </c>
      <c r="F152" s="43">
        <f t="shared" si="11"/>
        <v>75.000206868588791</v>
      </c>
      <c r="G152" s="91">
        <f t="shared" si="12"/>
        <v>-36254600</v>
      </c>
      <c r="H152" s="43">
        <f t="shared" si="13"/>
        <v>100</v>
      </c>
      <c r="I152" s="91">
        <f t="shared" si="14"/>
        <v>0</v>
      </c>
      <c r="J152" s="92"/>
    </row>
    <row r="153" spans="1:10" s="4" customFormat="1" ht="65.099999999999994" customHeight="1" x14ac:dyDescent="0.4">
      <c r="A153" s="93" t="s">
        <v>147</v>
      </c>
      <c r="B153" s="94"/>
      <c r="C153" s="215">
        <f>C151-C152</f>
        <v>3526123052</v>
      </c>
      <c r="D153" s="28">
        <f>D151-D152</f>
        <v>2428623057</v>
      </c>
      <c r="E153" s="28">
        <f>E151-E152</f>
        <v>1948116400.7800004</v>
      </c>
      <c r="F153" s="29">
        <f t="shared" si="11"/>
        <v>55.248111652684329</v>
      </c>
      <c r="G153" s="28">
        <f t="shared" si="12"/>
        <v>-1578006651.2199996</v>
      </c>
      <c r="H153" s="29">
        <f t="shared" si="13"/>
        <v>80.214852410503184</v>
      </c>
      <c r="I153" s="28">
        <f t="shared" si="14"/>
        <v>-480506656.21999955</v>
      </c>
      <c r="J153" s="95">
        <f>J151-J152</f>
        <v>100</v>
      </c>
    </row>
    <row r="154" spans="1:10" s="4" customFormat="1" ht="44.55" hidden="1" customHeight="1" x14ac:dyDescent="0.4">
      <c r="A154" s="96"/>
      <c r="B154" s="35"/>
      <c r="C154" s="52"/>
      <c r="D154" s="52"/>
      <c r="E154" s="52"/>
      <c r="F154" s="43" t="e">
        <f t="shared" si="11"/>
        <v>#DIV/0!</v>
      </c>
      <c r="G154" s="42">
        <f t="shared" si="12"/>
        <v>0</v>
      </c>
      <c r="H154" s="43" t="e">
        <f t="shared" si="13"/>
        <v>#DIV/0!</v>
      </c>
      <c r="I154" s="42">
        <f t="shared" si="14"/>
        <v>0</v>
      </c>
      <c r="J154" s="97"/>
    </row>
    <row r="155" spans="1:10" s="4" customFormat="1" ht="44.55" hidden="1" customHeight="1" x14ac:dyDescent="0.4">
      <c r="A155" s="96"/>
      <c r="B155" s="35"/>
      <c r="C155" s="52"/>
      <c r="D155" s="52"/>
      <c r="E155" s="52"/>
      <c r="F155" s="43" t="e">
        <f t="shared" si="11"/>
        <v>#DIV/0!</v>
      </c>
      <c r="G155" s="42">
        <f t="shared" si="12"/>
        <v>0</v>
      </c>
      <c r="H155" s="43" t="e">
        <f t="shared" si="13"/>
        <v>#DIV/0!</v>
      </c>
      <c r="I155" s="42">
        <f t="shared" si="14"/>
        <v>0</v>
      </c>
      <c r="J155" s="97"/>
    </row>
    <row r="156" spans="1:10" s="4" customFormat="1" ht="44.55" hidden="1" customHeight="1" x14ac:dyDescent="0.4">
      <c r="A156" s="96"/>
      <c r="B156" s="35"/>
      <c r="C156" s="52"/>
      <c r="D156" s="52"/>
      <c r="E156" s="52"/>
      <c r="F156" s="43" t="e">
        <f t="shared" si="11"/>
        <v>#DIV/0!</v>
      </c>
      <c r="G156" s="42">
        <f t="shared" si="12"/>
        <v>0</v>
      </c>
      <c r="H156" s="43" t="e">
        <f t="shared" si="13"/>
        <v>#DIV/0!</v>
      </c>
      <c r="I156" s="42">
        <f t="shared" si="14"/>
        <v>0</v>
      </c>
      <c r="J156" s="97"/>
    </row>
    <row r="157" spans="1:10" s="4" customFormat="1" ht="44.55" hidden="1" customHeight="1" x14ac:dyDescent="0.4">
      <c r="A157" s="96"/>
      <c r="B157" s="35"/>
      <c r="C157" s="52"/>
      <c r="D157" s="52"/>
      <c r="E157" s="52"/>
      <c r="F157" s="43" t="e">
        <f t="shared" si="11"/>
        <v>#DIV/0!</v>
      </c>
      <c r="G157" s="42">
        <f t="shared" si="12"/>
        <v>0</v>
      </c>
      <c r="H157" s="43" t="e">
        <f t="shared" si="13"/>
        <v>#DIV/0!</v>
      </c>
      <c r="I157" s="42">
        <f t="shared" si="14"/>
        <v>0</v>
      </c>
      <c r="J157" s="97"/>
    </row>
    <row r="158" spans="1:10" s="33" customFormat="1" ht="51" customHeight="1" x14ac:dyDescent="0.35">
      <c r="A158" s="98" t="s">
        <v>148</v>
      </c>
      <c r="B158" s="99"/>
      <c r="C158" s="100">
        <v>499291903.44999999</v>
      </c>
      <c r="D158" s="100">
        <v>400001448.44999999</v>
      </c>
      <c r="E158" s="100">
        <v>404491329.17000002</v>
      </c>
      <c r="F158" s="101">
        <f t="shared" si="11"/>
        <v>81.012995879775275</v>
      </c>
      <c r="G158" s="100">
        <f t="shared" si="12"/>
        <v>-94800574.279999971</v>
      </c>
      <c r="H158" s="101">
        <f t="shared" si="13"/>
        <v>101.12246611540989</v>
      </c>
      <c r="I158" s="100">
        <f t="shared" si="14"/>
        <v>4489880.7200000286</v>
      </c>
      <c r="J158" s="102">
        <f>J189+J194</f>
        <v>0</v>
      </c>
    </row>
    <row r="159" spans="1:10" s="107" customFormat="1" ht="44.55" hidden="1" customHeight="1" x14ac:dyDescent="0.4">
      <c r="A159" s="32"/>
      <c r="B159" s="27"/>
      <c r="C159" s="103"/>
      <c r="D159" s="103"/>
      <c r="E159" s="103"/>
      <c r="F159" s="104" t="e">
        <f t="shared" si="11"/>
        <v>#DIV/0!</v>
      </c>
      <c r="G159" s="105">
        <f t="shared" si="12"/>
        <v>0</v>
      </c>
      <c r="H159" s="104" t="e">
        <f t="shared" si="13"/>
        <v>#DIV/0!</v>
      </c>
      <c r="I159" s="105">
        <f t="shared" si="14"/>
        <v>0</v>
      </c>
      <c r="J159" s="106"/>
    </row>
    <row r="160" spans="1:10" s="107" customFormat="1" ht="44.55" hidden="1" customHeight="1" x14ac:dyDescent="0.4">
      <c r="A160" s="108"/>
      <c r="B160" s="94"/>
      <c r="C160" s="109"/>
      <c r="D160" s="109"/>
      <c r="E160" s="109"/>
      <c r="F160" s="104" t="e">
        <f t="shared" si="11"/>
        <v>#DIV/0!</v>
      </c>
      <c r="G160" s="105">
        <f t="shared" si="12"/>
        <v>0</v>
      </c>
      <c r="H160" s="104" t="e">
        <f t="shared" si="13"/>
        <v>#DIV/0!</v>
      </c>
      <c r="I160" s="105">
        <f t="shared" si="14"/>
        <v>0</v>
      </c>
      <c r="J160" s="110"/>
    </row>
    <row r="161" spans="1:10" s="107" customFormat="1" ht="44.55" hidden="1" customHeight="1" x14ac:dyDescent="0.4">
      <c r="A161" s="108"/>
      <c r="B161" s="94">
        <v>41020100</v>
      </c>
      <c r="C161" s="109"/>
      <c r="D161" s="109"/>
      <c r="E161" s="109"/>
      <c r="F161" s="104" t="e">
        <f t="shared" si="11"/>
        <v>#DIV/0!</v>
      </c>
      <c r="G161" s="105">
        <f t="shared" si="12"/>
        <v>0</v>
      </c>
      <c r="H161" s="104" t="e">
        <f t="shared" si="13"/>
        <v>#DIV/0!</v>
      </c>
      <c r="I161" s="105">
        <f t="shared" si="14"/>
        <v>0</v>
      </c>
      <c r="J161" s="110"/>
    </row>
    <row r="162" spans="1:10" s="107" customFormat="1" ht="44.55" hidden="1" customHeight="1" x14ac:dyDescent="0.4">
      <c r="A162" s="111"/>
      <c r="B162" s="94">
        <v>41020601</v>
      </c>
      <c r="C162" s="109"/>
      <c r="D162" s="109"/>
      <c r="E162" s="109"/>
      <c r="F162" s="104" t="e">
        <f t="shared" si="11"/>
        <v>#DIV/0!</v>
      </c>
      <c r="G162" s="105">
        <f t="shared" si="12"/>
        <v>0</v>
      </c>
      <c r="H162" s="104" t="e">
        <f t="shared" si="13"/>
        <v>#DIV/0!</v>
      </c>
      <c r="I162" s="105">
        <f t="shared" si="14"/>
        <v>0</v>
      </c>
      <c r="J162" s="110"/>
    </row>
    <row r="163" spans="1:10" s="107" customFormat="1" ht="44.55" hidden="1" customHeight="1" x14ac:dyDescent="0.4">
      <c r="A163" s="32"/>
      <c r="B163" s="94">
        <v>41020602</v>
      </c>
      <c r="C163" s="109"/>
      <c r="D163" s="109"/>
      <c r="E163" s="109"/>
      <c r="F163" s="104" t="e">
        <f t="shared" si="11"/>
        <v>#DIV/0!</v>
      </c>
      <c r="G163" s="105">
        <f t="shared" si="12"/>
        <v>0</v>
      </c>
      <c r="H163" s="104" t="e">
        <f t="shared" si="13"/>
        <v>#DIV/0!</v>
      </c>
      <c r="I163" s="105">
        <f t="shared" si="14"/>
        <v>0</v>
      </c>
      <c r="J163" s="110"/>
    </row>
    <row r="164" spans="1:10" s="107" customFormat="1" ht="44.55" hidden="1" customHeight="1" x14ac:dyDescent="0.4">
      <c r="A164" s="111"/>
      <c r="B164" s="112" t="s">
        <v>149</v>
      </c>
      <c r="C164" s="105"/>
      <c r="D164" s="105"/>
      <c r="E164" s="105"/>
      <c r="F164" s="104" t="e">
        <f t="shared" si="11"/>
        <v>#DIV/0!</v>
      </c>
      <c r="G164" s="105">
        <f t="shared" si="12"/>
        <v>0</v>
      </c>
      <c r="H164" s="104" t="e">
        <f t="shared" si="13"/>
        <v>#DIV/0!</v>
      </c>
      <c r="I164" s="105">
        <f t="shared" si="14"/>
        <v>0</v>
      </c>
      <c r="J164" s="113"/>
    </row>
    <row r="165" spans="1:10" s="33" customFormat="1" ht="44.55" hidden="1" customHeight="1" x14ac:dyDescent="0.35">
      <c r="A165" s="32"/>
      <c r="B165" s="112" t="s">
        <v>150</v>
      </c>
      <c r="C165" s="28"/>
      <c r="D165" s="28"/>
      <c r="E165" s="28"/>
      <c r="F165" s="104" t="e">
        <f t="shared" si="11"/>
        <v>#DIV/0!</v>
      </c>
      <c r="G165" s="105">
        <f t="shared" si="12"/>
        <v>0</v>
      </c>
      <c r="H165" s="104" t="e">
        <f t="shared" si="13"/>
        <v>#DIV/0!</v>
      </c>
      <c r="I165" s="105">
        <f t="shared" si="14"/>
        <v>0</v>
      </c>
      <c r="J165" s="95"/>
    </row>
    <row r="166" spans="1:10" s="107" customFormat="1" ht="44.55" hidden="1" customHeight="1" x14ac:dyDescent="0.4">
      <c r="A166" s="32"/>
      <c r="B166" s="112"/>
      <c r="C166" s="28"/>
      <c r="D166" s="28"/>
      <c r="E166" s="28"/>
      <c r="F166" s="104" t="e">
        <f t="shared" si="11"/>
        <v>#DIV/0!</v>
      </c>
      <c r="G166" s="105">
        <f t="shared" si="12"/>
        <v>0</v>
      </c>
      <c r="H166" s="104" t="e">
        <f t="shared" si="13"/>
        <v>#DIV/0!</v>
      </c>
      <c r="I166" s="105">
        <f t="shared" si="14"/>
        <v>0</v>
      </c>
      <c r="J166" s="95"/>
    </row>
    <row r="167" spans="1:10" s="107" customFormat="1" ht="44.55" hidden="1" customHeight="1" x14ac:dyDescent="0.4">
      <c r="A167" s="32"/>
      <c r="B167" s="112"/>
      <c r="C167" s="28"/>
      <c r="D167" s="28"/>
      <c r="E167" s="28"/>
      <c r="F167" s="104" t="e">
        <f t="shared" si="11"/>
        <v>#DIV/0!</v>
      </c>
      <c r="G167" s="105">
        <f t="shared" si="12"/>
        <v>0</v>
      </c>
      <c r="H167" s="104" t="e">
        <f t="shared" si="13"/>
        <v>#DIV/0!</v>
      </c>
      <c r="I167" s="105">
        <f t="shared" si="14"/>
        <v>0</v>
      </c>
      <c r="J167" s="95"/>
    </row>
    <row r="168" spans="1:10" s="114" customFormat="1" ht="44.55" hidden="1" customHeight="1" x14ac:dyDescent="0.3">
      <c r="A168" s="111"/>
      <c r="B168" s="112"/>
      <c r="C168" s="105"/>
      <c r="D168" s="105"/>
      <c r="E168" s="105"/>
      <c r="F168" s="104" t="e">
        <f t="shared" si="11"/>
        <v>#DIV/0!</v>
      </c>
      <c r="G168" s="105">
        <f t="shared" si="12"/>
        <v>0</v>
      </c>
      <c r="H168" s="104" t="e">
        <f t="shared" si="13"/>
        <v>#DIV/0!</v>
      </c>
      <c r="I168" s="105">
        <f t="shared" si="14"/>
        <v>0</v>
      </c>
      <c r="J168" s="113"/>
    </row>
    <row r="169" spans="1:10" s="107" customFormat="1" ht="44.55" hidden="1" customHeight="1" x14ac:dyDescent="0.4">
      <c r="A169" s="32"/>
      <c r="B169" s="112"/>
      <c r="C169" s="28"/>
      <c r="D169" s="28"/>
      <c r="E169" s="28"/>
      <c r="F169" s="104" t="e">
        <f t="shared" si="11"/>
        <v>#DIV/0!</v>
      </c>
      <c r="G169" s="105">
        <f t="shared" si="12"/>
        <v>0</v>
      </c>
      <c r="H169" s="104" t="e">
        <f t="shared" si="13"/>
        <v>#DIV/0!</v>
      </c>
      <c r="I169" s="105">
        <f t="shared" si="14"/>
        <v>0</v>
      </c>
      <c r="J169" s="95"/>
    </row>
    <row r="170" spans="1:10" s="107" customFormat="1" ht="44.55" hidden="1" customHeight="1" x14ac:dyDescent="0.4">
      <c r="A170" s="32"/>
      <c r="B170" s="112"/>
      <c r="C170" s="28"/>
      <c r="D170" s="28"/>
      <c r="E170" s="28"/>
      <c r="F170" s="104" t="e">
        <f t="shared" si="11"/>
        <v>#DIV/0!</v>
      </c>
      <c r="G170" s="105">
        <f t="shared" si="12"/>
        <v>0</v>
      </c>
      <c r="H170" s="104" t="e">
        <f t="shared" si="13"/>
        <v>#DIV/0!</v>
      </c>
      <c r="I170" s="105">
        <f t="shared" si="14"/>
        <v>0</v>
      </c>
      <c r="J170" s="95"/>
    </row>
    <row r="171" spans="1:10" s="107" customFormat="1" ht="44.55" hidden="1" customHeight="1" x14ac:dyDescent="0.4">
      <c r="A171" s="32" t="s">
        <v>151</v>
      </c>
      <c r="B171" s="27">
        <v>41020900</v>
      </c>
      <c r="C171" s="28"/>
      <c r="D171" s="28"/>
      <c r="E171" s="28"/>
      <c r="F171" s="104" t="e">
        <f t="shared" si="11"/>
        <v>#DIV/0!</v>
      </c>
      <c r="G171" s="105">
        <f t="shared" si="12"/>
        <v>0</v>
      </c>
      <c r="H171" s="104" t="e">
        <f t="shared" si="13"/>
        <v>#DIV/0!</v>
      </c>
      <c r="I171" s="105">
        <f t="shared" si="14"/>
        <v>0</v>
      </c>
      <c r="J171" s="95"/>
    </row>
    <row r="172" spans="1:10" s="107" customFormat="1" ht="44.55" hidden="1" customHeight="1" x14ac:dyDescent="0.4">
      <c r="A172" s="32" t="s">
        <v>152</v>
      </c>
      <c r="B172" s="115" t="s">
        <v>153</v>
      </c>
      <c r="C172" s="28">
        <f>C173+C174+C171</f>
        <v>0</v>
      </c>
      <c r="D172" s="28">
        <f>D173+D174+D171</f>
        <v>0</v>
      </c>
      <c r="E172" s="28">
        <f>E173+E174+E171</f>
        <v>0</v>
      </c>
      <c r="F172" s="104" t="e">
        <f t="shared" si="11"/>
        <v>#DIV/0!</v>
      </c>
      <c r="G172" s="105">
        <f t="shared" si="12"/>
        <v>0</v>
      </c>
      <c r="H172" s="104" t="e">
        <f t="shared" si="13"/>
        <v>#DIV/0!</v>
      </c>
      <c r="I172" s="105">
        <f t="shared" si="14"/>
        <v>0</v>
      </c>
      <c r="J172" s="95">
        <f>J173+J174+J171</f>
        <v>0</v>
      </c>
    </row>
    <row r="173" spans="1:10" s="107" customFormat="1" ht="44.55" hidden="1" customHeight="1" x14ac:dyDescent="0.4">
      <c r="A173" s="111" t="s">
        <v>154</v>
      </c>
      <c r="B173" s="112"/>
      <c r="C173" s="105"/>
      <c r="D173" s="105"/>
      <c r="E173" s="105"/>
      <c r="F173" s="104" t="e">
        <f t="shared" si="11"/>
        <v>#DIV/0!</v>
      </c>
      <c r="G173" s="105">
        <f t="shared" si="12"/>
        <v>0</v>
      </c>
      <c r="H173" s="104" t="e">
        <f t="shared" si="13"/>
        <v>#DIV/0!</v>
      </c>
      <c r="I173" s="105">
        <f t="shared" si="14"/>
        <v>0</v>
      </c>
      <c r="J173" s="113"/>
    </row>
    <row r="174" spans="1:10" s="107" customFormat="1" ht="44.55" hidden="1" customHeight="1" x14ac:dyDescent="0.4">
      <c r="A174" s="111" t="s">
        <v>155</v>
      </c>
      <c r="B174" s="112"/>
      <c r="C174" s="105"/>
      <c r="D174" s="105"/>
      <c r="E174" s="105"/>
      <c r="F174" s="104" t="e">
        <f t="shared" si="11"/>
        <v>#DIV/0!</v>
      </c>
      <c r="G174" s="105">
        <f t="shared" si="12"/>
        <v>0</v>
      </c>
      <c r="H174" s="104" t="e">
        <f t="shared" si="13"/>
        <v>#DIV/0!</v>
      </c>
      <c r="I174" s="105">
        <f t="shared" si="14"/>
        <v>0</v>
      </c>
      <c r="J174" s="113"/>
    </row>
    <row r="175" spans="1:10" s="107" customFormat="1" ht="44.55" hidden="1" customHeight="1" x14ac:dyDescent="0.4">
      <c r="A175" s="32"/>
      <c r="B175" s="115"/>
      <c r="C175" s="28"/>
      <c r="D175" s="28"/>
      <c r="E175" s="28"/>
      <c r="F175" s="104" t="e">
        <f t="shared" si="11"/>
        <v>#DIV/0!</v>
      </c>
      <c r="G175" s="105">
        <f t="shared" si="12"/>
        <v>0</v>
      </c>
      <c r="H175" s="104" t="e">
        <f t="shared" si="13"/>
        <v>#DIV/0!</v>
      </c>
      <c r="I175" s="105">
        <f t="shared" si="14"/>
        <v>0</v>
      </c>
      <c r="J175" s="95"/>
    </row>
    <row r="176" spans="1:10" s="107" customFormat="1" ht="44.55" hidden="1" customHeight="1" x14ac:dyDescent="0.4">
      <c r="A176" s="111"/>
      <c r="B176" s="112"/>
      <c r="C176" s="105"/>
      <c r="D176" s="105"/>
      <c r="E176" s="105"/>
      <c r="F176" s="104" t="e">
        <f t="shared" si="11"/>
        <v>#DIV/0!</v>
      </c>
      <c r="G176" s="105">
        <f t="shared" si="12"/>
        <v>0</v>
      </c>
      <c r="H176" s="104" t="e">
        <f t="shared" si="13"/>
        <v>#DIV/0!</v>
      </c>
      <c r="I176" s="105">
        <f t="shared" si="14"/>
        <v>0</v>
      </c>
      <c r="J176" s="113"/>
    </row>
    <row r="177" spans="1:10" s="107" customFormat="1" ht="44.55" hidden="1" customHeight="1" x14ac:dyDescent="0.4">
      <c r="A177" s="111"/>
      <c r="B177" s="112" t="s">
        <v>156</v>
      </c>
      <c r="C177" s="105"/>
      <c r="D177" s="105"/>
      <c r="E177" s="105"/>
      <c r="F177" s="104" t="e">
        <f t="shared" si="11"/>
        <v>#DIV/0!</v>
      </c>
      <c r="G177" s="105">
        <f t="shared" si="12"/>
        <v>0</v>
      </c>
      <c r="H177" s="104" t="e">
        <f t="shared" si="13"/>
        <v>#DIV/0!</v>
      </c>
      <c r="I177" s="105">
        <f t="shared" si="14"/>
        <v>0</v>
      </c>
      <c r="J177" s="113"/>
    </row>
    <row r="178" spans="1:10" s="107" customFormat="1" ht="44.55" hidden="1" customHeight="1" x14ac:dyDescent="0.4">
      <c r="A178" s="111"/>
      <c r="B178" s="94">
        <v>41030701</v>
      </c>
      <c r="C178" s="109"/>
      <c r="D178" s="109"/>
      <c r="E178" s="109"/>
      <c r="F178" s="104" t="e">
        <f t="shared" si="11"/>
        <v>#DIV/0!</v>
      </c>
      <c r="G178" s="105">
        <f t="shared" si="12"/>
        <v>0</v>
      </c>
      <c r="H178" s="104" t="e">
        <f t="shared" si="13"/>
        <v>#DIV/0!</v>
      </c>
      <c r="I178" s="105">
        <f t="shared" si="14"/>
        <v>0</v>
      </c>
      <c r="J178" s="110"/>
    </row>
    <row r="179" spans="1:10" s="107" customFormat="1" ht="44.55" hidden="1" customHeight="1" x14ac:dyDescent="0.4">
      <c r="A179" s="111"/>
      <c r="B179" s="112"/>
      <c r="C179" s="109"/>
      <c r="D179" s="109"/>
      <c r="E179" s="109"/>
      <c r="F179" s="104" t="e">
        <f t="shared" si="11"/>
        <v>#DIV/0!</v>
      </c>
      <c r="G179" s="105">
        <f t="shared" si="12"/>
        <v>0</v>
      </c>
      <c r="H179" s="104" t="e">
        <f t="shared" si="13"/>
        <v>#DIV/0!</v>
      </c>
      <c r="I179" s="105">
        <f t="shared" si="14"/>
        <v>0</v>
      </c>
      <c r="J179" s="110"/>
    </row>
    <row r="180" spans="1:10" s="107" customFormat="1" ht="44.55" hidden="1" customHeight="1" x14ac:dyDescent="0.4">
      <c r="A180" s="111"/>
      <c r="B180" s="112"/>
      <c r="C180" s="109"/>
      <c r="D180" s="109"/>
      <c r="E180" s="109"/>
      <c r="F180" s="104" t="e">
        <f t="shared" si="11"/>
        <v>#DIV/0!</v>
      </c>
      <c r="G180" s="105">
        <f t="shared" si="12"/>
        <v>0</v>
      </c>
      <c r="H180" s="104" t="e">
        <f t="shared" si="13"/>
        <v>#DIV/0!</v>
      </c>
      <c r="I180" s="105">
        <f t="shared" si="14"/>
        <v>0</v>
      </c>
      <c r="J180" s="110"/>
    </row>
    <row r="181" spans="1:10" s="107" customFormat="1" ht="44.55" hidden="1" customHeight="1" x14ac:dyDescent="0.4">
      <c r="A181" s="111"/>
      <c r="B181" s="94"/>
      <c r="C181" s="105"/>
      <c r="D181" s="105"/>
      <c r="E181" s="105"/>
      <c r="F181" s="104" t="e">
        <f t="shared" si="11"/>
        <v>#DIV/0!</v>
      </c>
      <c r="G181" s="105">
        <f t="shared" si="12"/>
        <v>0</v>
      </c>
      <c r="H181" s="104" t="e">
        <f t="shared" si="13"/>
        <v>#DIV/0!</v>
      </c>
      <c r="I181" s="105">
        <f t="shared" si="14"/>
        <v>0</v>
      </c>
      <c r="J181" s="113"/>
    </row>
    <row r="182" spans="1:10" s="107" customFormat="1" ht="44.55" hidden="1" customHeight="1" x14ac:dyDescent="0.4">
      <c r="A182" s="111"/>
      <c r="B182" s="94"/>
      <c r="C182" s="105"/>
      <c r="D182" s="105"/>
      <c r="E182" s="105"/>
      <c r="F182" s="104" t="e">
        <f t="shared" si="11"/>
        <v>#DIV/0!</v>
      </c>
      <c r="G182" s="105">
        <f t="shared" si="12"/>
        <v>0</v>
      </c>
      <c r="H182" s="104" t="e">
        <f t="shared" si="13"/>
        <v>#DIV/0!</v>
      </c>
      <c r="I182" s="105">
        <f t="shared" si="14"/>
        <v>0</v>
      </c>
      <c r="J182" s="113"/>
    </row>
    <row r="183" spans="1:10" s="107" customFormat="1" ht="44.55" hidden="1" customHeight="1" x14ac:dyDescent="0.4">
      <c r="A183" s="111"/>
      <c r="B183" s="112"/>
      <c r="C183" s="109"/>
      <c r="D183" s="109"/>
      <c r="E183" s="109"/>
      <c r="F183" s="104" t="e">
        <f t="shared" si="11"/>
        <v>#DIV/0!</v>
      </c>
      <c r="G183" s="105">
        <f t="shared" si="12"/>
        <v>0</v>
      </c>
      <c r="H183" s="104" t="e">
        <f t="shared" si="13"/>
        <v>#DIV/0!</v>
      </c>
      <c r="I183" s="105">
        <f t="shared" si="14"/>
        <v>0</v>
      </c>
      <c r="J183" s="110"/>
    </row>
    <row r="184" spans="1:10" s="107" customFormat="1" ht="44.55" hidden="1" customHeight="1" x14ac:dyDescent="0.4">
      <c r="A184" s="111"/>
      <c r="B184" s="112" t="s">
        <v>157</v>
      </c>
      <c r="C184" s="109"/>
      <c r="D184" s="109"/>
      <c r="E184" s="109"/>
      <c r="F184" s="104" t="e">
        <f t="shared" si="11"/>
        <v>#DIV/0!</v>
      </c>
      <c r="G184" s="105">
        <f t="shared" si="12"/>
        <v>0</v>
      </c>
      <c r="H184" s="104" t="e">
        <f t="shared" si="13"/>
        <v>#DIV/0!</v>
      </c>
      <c r="I184" s="105">
        <f t="shared" si="14"/>
        <v>0</v>
      </c>
      <c r="J184" s="110"/>
    </row>
    <row r="185" spans="1:10" s="107" customFormat="1" ht="44.55" hidden="1" customHeight="1" x14ac:dyDescent="0.4">
      <c r="A185" s="32"/>
      <c r="B185" s="94"/>
      <c r="C185" s="109"/>
      <c r="D185" s="109"/>
      <c r="E185" s="109"/>
      <c r="F185" s="104" t="e">
        <f t="shared" si="11"/>
        <v>#DIV/0!</v>
      </c>
      <c r="G185" s="105">
        <f t="shared" si="12"/>
        <v>0</v>
      </c>
      <c r="H185" s="104" t="e">
        <f t="shared" si="13"/>
        <v>#DIV/0!</v>
      </c>
      <c r="I185" s="105">
        <f t="shared" si="14"/>
        <v>0</v>
      </c>
      <c r="J185" s="110"/>
    </row>
    <row r="186" spans="1:10" s="107" customFormat="1" ht="44.55" hidden="1" customHeight="1" x14ac:dyDescent="0.4">
      <c r="A186" s="111"/>
      <c r="B186" s="112"/>
      <c r="C186" s="109"/>
      <c r="D186" s="109"/>
      <c r="E186" s="109"/>
      <c r="F186" s="104" t="e">
        <f t="shared" si="11"/>
        <v>#DIV/0!</v>
      </c>
      <c r="G186" s="105">
        <f t="shared" si="12"/>
        <v>0</v>
      </c>
      <c r="H186" s="104" t="e">
        <f t="shared" si="13"/>
        <v>#DIV/0!</v>
      </c>
      <c r="I186" s="105">
        <f t="shared" si="14"/>
        <v>0</v>
      </c>
      <c r="J186" s="110"/>
    </row>
    <row r="187" spans="1:10" s="107" customFormat="1" ht="44.55" hidden="1" customHeight="1" x14ac:dyDescent="0.4">
      <c r="A187" s="111"/>
      <c r="B187" s="112" t="s">
        <v>158</v>
      </c>
      <c r="C187" s="109"/>
      <c r="D187" s="109"/>
      <c r="E187" s="109"/>
      <c r="F187" s="104" t="e">
        <f t="shared" si="11"/>
        <v>#DIV/0!</v>
      </c>
      <c r="G187" s="105">
        <f t="shared" si="12"/>
        <v>0</v>
      </c>
      <c r="H187" s="104" t="e">
        <f t="shared" si="13"/>
        <v>#DIV/0!</v>
      </c>
      <c r="I187" s="105">
        <f t="shared" si="14"/>
        <v>0</v>
      </c>
      <c r="J187" s="110"/>
    </row>
    <row r="188" spans="1:10" s="33" customFormat="1" ht="44.55" hidden="1" customHeight="1" x14ac:dyDescent="0.35">
      <c r="A188" s="111"/>
      <c r="B188" s="116">
        <v>41035800</v>
      </c>
      <c r="C188" s="109"/>
      <c r="D188" s="109"/>
      <c r="E188" s="109"/>
      <c r="F188" s="104" t="e">
        <f t="shared" si="11"/>
        <v>#DIV/0!</v>
      </c>
      <c r="G188" s="105">
        <f t="shared" si="12"/>
        <v>0</v>
      </c>
      <c r="H188" s="104" t="e">
        <f t="shared" si="13"/>
        <v>#DIV/0!</v>
      </c>
      <c r="I188" s="105">
        <f t="shared" si="14"/>
        <v>0</v>
      </c>
      <c r="J188" s="110"/>
    </row>
    <row r="189" spans="1:10" s="33" customFormat="1" ht="44.55" hidden="1" customHeight="1" x14ac:dyDescent="0.35">
      <c r="A189" s="32" t="s">
        <v>159</v>
      </c>
      <c r="B189" s="117">
        <v>41030000</v>
      </c>
      <c r="C189" s="103">
        <f>C190+C192+C193</f>
        <v>376425400</v>
      </c>
      <c r="D189" s="103">
        <f>D190+D192+D193</f>
        <v>283973000</v>
      </c>
      <c r="E189" s="103">
        <f>E190+E192+E193</f>
        <v>283973000</v>
      </c>
      <c r="F189" s="104">
        <f t="shared" si="11"/>
        <v>75.439383208465742</v>
      </c>
      <c r="G189" s="105">
        <f t="shared" si="12"/>
        <v>-92452400</v>
      </c>
      <c r="H189" s="104">
        <f t="shared" si="13"/>
        <v>100</v>
      </c>
      <c r="I189" s="105">
        <f t="shared" si="14"/>
        <v>0</v>
      </c>
      <c r="J189" s="106">
        <f>J190+J192+J193</f>
        <v>0</v>
      </c>
    </row>
    <row r="190" spans="1:10" s="107" customFormat="1" ht="66.45" hidden="1" customHeight="1" x14ac:dyDescent="0.4">
      <c r="A190" s="111" t="s">
        <v>160</v>
      </c>
      <c r="B190" s="116">
        <v>41033900</v>
      </c>
      <c r="C190" s="105">
        <v>368622000</v>
      </c>
      <c r="D190" s="105">
        <v>276605500</v>
      </c>
      <c r="E190" s="105">
        <v>276605500</v>
      </c>
      <c r="F190" s="104">
        <f t="shared" si="11"/>
        <v>75.037708004405602</v>
      </c>
      <c r="G190" s="105">
        <f t="shared" si="12"/>
        <v>-92016500</v>
      </c>
      <c r="H190" s="104">
        <f t="shared" si="13"/>
        <v>100</v>
      </c>
      <c r="I190" s="105">
        <f t="shared" si="14"/>
        <v>0</v>
      </c>
      <c r="J190" s="110"/>
    </row>
    <row r="191" spans="1:10" s="107" customFormat="1" ht="43.8" hidden="1" x14ac:dyDescent="0.4">
      <c r="A191" s="111"/>
      <c r="B191" s="116"/>
      <c r="C191" s="105">
        <v>63735956</v>
      </c>
      <c r="D191" s="105">
        <v>63735956</v>
      </c>
      <c r="E191" s="105">
        <v>63735956</v>
      </c>
      <c r="F191" s="104">
        <f t="shared" si="11"/>
        <v>100</v>
      </c>
      <c r="G191" s="105">
        <f t="shared" si="12"/>
        <v>0</v>
      </c>
      <c r="H191" s="104">
        <f t="shared" si="13"/>
        <v>100</v>
      </c>
      <c r="I191" s="105">
        <f t="shared" si="14"/>
        <v>0</v>
      </c>
      <c r="J191" s="110"/>
    </row>
    <row r="192" spans="1:10" s="107" customFormat="1" ht="66.45" hidden="1" customHeight="1" x14ac:dyDescent="0.4">
      <c r="A192" s="111" t="s">
        <v>161</v>
      </c>
      <c r="B192" s="116">
        <v>41034200</v>
      </c>
      <c r="C192" s="105">
        <v>1463500</v>
      </c>
      <c r="D192" s="105">
        <v>1027600</v>
      </c>
      <c r="E192" s="105">
        <v>1027600</v>
      </c>
      <c r="F192" s="104">
        <f t="shared" si="11"/>
        <v>70.215237444482398</v>
      </c>
      <c r="G192" s="105">
        <f t="shared" si="12"/>
        <v>-435900</v>
      </c>
      <c r="H192" s="104">
        <f t="shared" si="13"/>
        <v>100</v>
      </c>
      <c r="I192" s="105">
        <f t="shared" si="14"/>
        <v>0</v>
      </c>
      <c r="J192" s="110"/>
    </row>
    <row r="193" spans="1:10" s="107" customFormat="1" ht="99.6" hidden="1" customHeight="1" x14ac:dyDescent="0.4">
      <c r="A193" s="111" t="s">
        <v>162</v>
      </c>
      <c r="B193" s="116">
        <v>41034500</v>
      </c>
      <c r="C193" s="105">
        <v>6339900</v>
      </c>
      <c r="D193" s="105">
        <v>6339900</v>
      </c>
      <c r="E193" s="105">
        <v>6339900</v>
      </c>
      <c r="F193" s="104">
        <f t="shared" si="11"/>
        <v>100</v>
      </c>
      <c r="G193" s="105">
        <f t="shared" si="12"/>
        <v>0</v>
      </c>
      <c r="H193" s="104">
        <f t="shared" si="13"/>
        <v>100</v>
      </c>
      <c r="I193" s="105">
        <f t="shared" si="14"/>
        <v>0</v>
      </c>
      <c r="J193" s="110"/>
    </row>
    <row r="194" spans="1:10" s="33" customFormat="1" ht="65.099999999999994" hidden="1" customHeight="1" x14ac:dyDescent="0.35">
      <c r="A194" s="32" t="s">
        <v>163</v>
      </c>
      <c r="B194" s="115" t="s">
        <v>164</v>
      </c>
      <c r="C194" s="103">
        <f>SUM(C195:C214)</f>
        <v>36697658.450000003</v>
      </c>
      <c r="D194" s="103">
        <f>SUM(D195:D214)</f>
        <v>31268630.449999999</v>
      </c>
      <c r="E194" s="103">
        <f>SUM(E195:E214)</f>
        <v>30197916.170000002</v>
      </c>
      <c r="F194" s="104">
        <f t="shared" si="11"/>
        <v>82.288400528726385</v>
      </c>
      <c r="G194" s="105">
        <f t="shared" si="12"/>
        <v>-6499742.2800000012</v>
      </c>
      <c r="H194" s="104">
        <f t="shared" si="13"/>
        <v>96.575755750760749</v>
      </c>
      <c r="I194" s="105">
        <f t="shared" si="14"/>
        <v>-1070714.2799999975</v>
      </c>
      <c r="J194" s="106">
        <f>SUM(J195:J214)</f>
        <v>0</v>
      </c>
    </row>
    <row r="195" spans="1:10" s="107" customFormat="1" ht="254.85" hidden="1" customHeight="1" x14ac:dyDescent="0.4">
      <c r="A195" s="118" t="s">
        <v>165</v>
      </c>
      <c r="B195" s="119" t="s">
        <v>166</v>
      </c>
      <c r="C195" s="105">
        <v>17431438</v>
      </c>
      <c r="D195" s="105">
        <v>15414872</v>
      </c>
      <c r="E195" s="105">
        <v>15414868</v>
      </c>
      <c r="F195" s="104">
        <f t="shared" si="11"/>
        <v>88.431419140520703</v>
      </c>
      <c r="G195" s="105">
        <f t="shared" si="12"/>
        <v>-2016570</v>
      </c>
      <c r="H195" s="104">
        <f t="shared" si="13"/>
        <v>99.99997405103332</v>
      </c>
      <c r="I195" s="105">
        <f t="shared" si="14"/>
        <v>-4</v>
      </c>
      <c r="J195" s="120"/>
    </row>
    <row r="196" spans="1:10" s="107" customFormat="1" ht="232.05" hidden="1" customHeight="1" x14ac:dyDescent="0.4">
      <c r="A196" s="118" t="s">
        <v>167</v>
      </c>
      <c r="B196" s="119" t="s">
        <v>168</v>
      </c>
      <c r="C196" s="105">
        <v>0</v>
      </c>
      <c r="D196" s="105">
        <v>0</v>
      </c>
      <c r="E196" s="105">
        <v>0</v>
      </c>
      <c r="F196" s="104" t="e">
        <f t="shared" si="11"/>
        <v>#DIV/0!</v>
      </c>
      <c r="G196" s="105">
        <f t="shared" si="12"/>
        <v>0</v>
      </c>
      <c r="H196" s="104" t="e">
        <f t="shared" si="13"/>
        <v>#DIV/0!</v>
      </c>
      <c r="I196" s="105">
        <f t="shared" si="14"/>
        <v>0</v>
      </c>
      <c r="J196" s="110"/>
    </row>
    <row r="197" spans="1:10" s="107" customFormat="1" ht="301.2" hidden="1" customHeight="1" x14ac:dyDescent="0.4">
      <c r="A197" s="118" t="s">
        <v>169</v>
      </c>
      <c r="B197" s="119" t="s">
        <v>170</v>
      </c>
      <c r="C197" s="105">
        <v>0</v>
      </c>
      <c r="D197" s="105">
        <v>0</v>
      </c>
      <c r="E197" s="105">
        <v>0</v>
      </c>
      <c r="F197" s="104" t="e">
        <f t="shared" si="11"/>
        <v>#DIV/0!</v>
      </c>
      <c r="G197" s="105">
        <f t="shared" si="12"/>
        <v>0</v>
      </c>
      <c r="H197" s="104" t="e">
        <f t="shared" si="13"/>
        <v>#DIV/0!</v>
      </c>
      <c r="I197" s="105">
        <f t="shared" si="14"/>
        <v>0</v>
      </c>
      <c r="J197" s="110"/>
    </row>
    <row r="198" spans="1:10" s="107" customFormat="1" ht="44.55" hidden="1" customHeight="1" x14ac:dyDescent="0.4">
      <c r="A198" s="118"/>
      <c r="B198" s="119"/>
      <c r="C198" s="105">
        <v>0</v>
      </c>
      <c r="D198" s="105">
        <v>0</v>
      </c>
      <c r="E198" s="105">
        <v>0</v>
      </c>
      <c r="F198" s="104" t="e">
        <f t="shared" si="11"/>
        <v>#DIV/0!</v>
      </c>
      <c r="G198" s="105">
        <f t="shared" si="12"/>
        <v>0</v>
      </c>
      <c r="H198" s="104" t="e">
        <f t="shared" si="13"/>
        <v>#DIV/0!</v>
      </c>
      <c r="I198" s="105">
        <f t="shared" si="14"/>
        <v>0</v>
      </c>
      <c r="J198" s="110"/>
    </row>
    <row r="199" spans="1:10" s="107" customFormat="1" ht="116.25" hidden="1" customHeight="1" x14ac:dyDescent="0.4">
      <c r="A199" s="121" t="s">
        <v>171</v>
      </c>
      <c r="B199" s="119" t="s">
        <v>172</v>
      </c>
      <c r="C199" s="105">
        <v>0</v>
      </c>
      <c r="D199" s="105">
        <v>0</v>
      </c>
      <c r="E199" s="105">
        <v>0</v>
      </c>
      <c r="F199" s="104" t="e">
        <f t="shared" si="11"/>
        <v>#DIV/0!</v>
      </c>
      <c r="G199" s="105">
        <f t="shared" si="12"/>
        <v>0</v>
      </c>
      <c r="H199" s="104" t="e">
        <f t="shared" si="13"/>
        <v>#DIV/0!</v>
      </c>
      <c r="I199" s="105">
        <f t="shared" si="14"/>
        <v>0</v>
      </c>
      <c r="J199" s="110"/>
    </row>
    <row r="200" spans="1:10" s="107" customFormat="1" ht="46.35" hidden="1" customHeight="1" x14ac:dyDescent="0.4">
      <c r="A200" s="118" t="s">
        <v>173</v>
      </c>
      <c r="B200" s="119" t="s">
        <v>174</v>
      </c>
      <c r="C200" s="105">
        <v>0</v>
      </c>
      <c r="D200" s="105">
        <v>0</v>
      </c>
      <c r="E200" s="105">
        <v>0</v>
      </c>
      <c r="F200" s="104" t="e">
        <f t="shared" si="11"/>
        <v>#DIV/0!</v>
      </c>
      <c r="G200" s="105">
        <f t="shared" si="12"/>
        <v>0</v>
      </c>
      <c r="H200" s="104" t="e">
        <f t="shared" si="13"/>
        <v>#DIV/0!</v>
      </c>
      <c r="I200" s="105">
        <f t="shared" si="14"/>
        <v>0</v>
      </c>
      <c r="J200" s="110"/>
    </row>
    <row r="201" spans="1:10" s="107" customFormat="1" ht="69.900000000000006" hidden="1" customHeight="1" x14ac:dyDescent="0.4">
      <c r="A201" s="118" t="s">
        <v>175</v>
      </c>
      <c r="B201" s="119" t="s">
        <v>176</v>
      </c>
      <c r="C201" s="105">
        <v>10694834</v>
      </c>
      <c r="D201" s="105">
        <v>8025121</v>
      </c>
      <c r="E201" s="105">
        <v>8025121</v>
      </c>
      <c r="F201" s="104">
        <f t="shared" si="11"/>
        <v>75.037359158636775</v>
      </c>
      <c r="G201" s="105">
        <f t="shared" si="12"/>
        <v>-2669713</v>
      </c>
      <c r="H201" s="104">
        <f t="shared" si="13"/>
        <v>100</v>
      </c>
      <c r="I201" s="105">
        <f t="shared" si="14"/>
        <v>0</v>
      </c>
      <c r="J201" s="110"/>
    </row>
    <row r="202" spans="1:10" s="33" customFormat="1" ht="69.900000000000006" hidden="1" customHeight="1" x14ac:dyDescent="0.35">
      <c r="A202" s="118" t="s">
        <v>177</v>
      </c>
      <c r="B202" s="119" t="s">
        <v>178</v>
      </c>
      <c r="C202" s="105">
        <v>0</v>
      </c>
      <c r="D202" s="105">
        <v>0</v>
      </c>
      <c r="E202" s="105">
        <v>0</v>
      </c>
      <c r="F202" s="104" t="e">
        <f t="shared" si="11"/>
        <v>#DIV/0!</v>
      </c>
      <c r="G202" s="105">
        <f t="shared" si="12"/>
        <v>0</v>
      </c>
      <c r="H202" s="104" t="e">
        <f t="shared" si="13"/>
        <v>#DIV/0!</v>
      </c>
      <c r="I202" s="105">
        <f t="shared" si="14"/>
        <v>0</v>
      </c>
      <c r="J202" s="110"/>
    </row>
    <row r="203" spans="1:10" s="33" customFormat="1" ht="46.35" hidden="1" customHeight="1" x14ac:dyDescent="0.35">
      <c r="A203" s="118" t="s">
        <v>179</v>
      </c>
      <c r="B203" s="119" t="s">
        <v>180</v>
      </c>
      <c r="C203" s="105">
        <v>0</v>
      </c>
      <c r="D203" s="105">
        <v>0</v>
      </c>
      <c r="E203" s="105">
        <v>0</v>
      </c>
      <c r="F203" s="104" t="e">
        <f t="shared" si="11"/>
        <v>#DIV/0!</v>
      </c>
      <c r="G203" s="105">
        <f t="shared" si="12"/>
        <v>0</v>
      </c>
      <c r="H203" s="104" t="e">
        <f t="shared" si="13"/>
        <v>#DIV/0!</v>
      </c>
      <c r="I203" s="105">
        <f t="shared" si="14"/>
        <v>0</v>
      </c>
      <c r="J203" s="110"/>
    </row>
    <row r="204" spans="1:10" s="33" customFormat="1" ht="44.55" hidden="1" customHeight="1" x14ac:dyDescent="0.35">
      <c r="A204" s="122" t="s">
        <v>181</v>
      </c>
      <c r="B204" s="123" t="s">
        <v>182</v>
      </c>
      <c r="C204" s="105">
        <v>0</v>
      </c>
      <c r="D204" s="105">
        <v>0</v>
      </c>
      <c r="E204" s="105">
        <v>0</v>
      </c>
      <c r="F204" s="104" t="e">
        <f t="shared" ref="F204:F276" si="15">E204/C204*100</f>
        <v>#DIV/0!</v>
      </c>
      <c r="G204" s="105">
        <f t="shared" ref="G204:G276" si="16">E204-C204</f>
        <v>0</v>
      </c>
      <c r="H204" s="104" t="e">
        <f t="shared" ref="H204:H275" si="17">E204/D204*100</f>
        <v>#DIV/0!</v>
      </c>
      <c r="I204" s="105">
        <f t="shared" ref="I204:I276" si="18">E204-D204</f>
        <v>0</v>
      </c>
      <c r="J204" s="110"/>
    </row>
    <row r="205" spans="1:10" s="33" customFormat="1" ht="44.55" hidden="1" customHeight="1" x14ac:dyDescent="0.55000000000000004">
      <c r="A205" s="124" t="s">
        <v>183</v>
      </c>
      <c r="B205" s="125"/>
      <c r="C205" s="105">
        <v>8571386.4499999993</v>
      </c>
      <c r="D205" s="105">
        <v>7828637.4500000002</v>
      </c>
      <c r="E205" s="105">
        <v>6757927.1700000009</v>
      </c>
      <c r="F205" s="104">
        <f t="shared" si="15"/>
        <v>78.842871097009066</v>
      </c>
      <c r="G205" s="105">
        <f t="shared" si="16"/>
        <v>-1813459.2799999984</v>
      </c>
      <c r="H205" s="104">
        <f t="shared" si="17"/>
        <v>86.323159210802388</v>
      </c>
      <c r="I205" s="105">
        <f t="shared" si="18"/>
        <v>-1070710.2799999993</v>
      </c>
      <c r="J205" s="110"/>
    </row>
    <row r="206" spans="1:10" s="33" customFormat="1" ht="44.55" hidden="1" customHeight="1" x14ac:dyDescent="0.35">
      <c r="A206" s="126" t="s">
        <v>184</v>
      </c>
      <c r="B206" s="125"/>
      <c r="C206" s="105">
        <v>0</v>
      </c>
      <c r="D206" s="105">
        <v>0</v>
      </c>
      <c r="E206" s="105">
        <v>0</v>
      </c>
      <c r="F206" s="104" t="e">
        <f t="shared" si="15"/>
        <v>#DIV/0!</v>
      </c>
      <c r="G206" s="105">
        <f t="shared" si="16"/>
        <v>0</v>
      </c>
      <c r="H206" s="104" t="e">
        <f t="shared" si="17"/>
        <v>#DIV/0!</v>
      </c>
      <c r="I206" s="105">
        <f t="shared" si="18"/>
        <v>0</v>
      </c>
      <c r="J206" s="110"/>
    </row>
    <row r="207" spans="1:10" s="107" customFormat="1" ht="44.55" hidden="1" customHeight="1" x14ac:dyDescent="0.4">
      <c r="A207" s="126" t="s">
        <v>185</v>
      </c>
      <c r="B207" s="125"/>
      <c r="C207" s="105">
        <v>0</v>
      </c>
      <c r="D207" s="105">
        <v>0</v>
      </c>
      <c r="E207" s="105">
        <v>0</v>
      </c>
      <c r="F207" s="104" t="e">
        <f t="shared" si="15"/>
        <v>#DIV/0!</v>
      </c>
      <c r="G207" s="105">
        <f t="shared" si="16"/>
        <v>0</v>
      </c>
      <c r="H207" s="104" t="e">
        <f t="shared" si="17"/>
        <v>#DIV/0!</v>
      </c>
      <c r="I207" s="105">
        <f t="shared" si="18"/>
        <v>0</v>
      </c>
      <c r="J207" s="110"/>
    </row>
    <row r="208" spans="1:10" s="107" customFormat="1" ht="44.55" hidden="1" customHeight="1" x14ac:dyDescent="0.4">
      <c r="A208" s="126" t="s">
        <v>186</v>
      </c>
      <c r="B208" s="125"/>
      <c r="C208" s="105">
        <v>0</v>
      </c>
      <c r="D208" s="105">
        <v>0</v>
      </c>
      <c r="E208" s="105">
        <v>0</v>
      </c>
      <c r="F208" s="104" t="e">
        <f t="shared" si="15"/>
        <v>#DIV/0!</v>
      </c>
      <c r="G208" s="105">
        <f t="shared" si="16"/>
        <v>0</v>
      </c>
      <c r="H208" s="104" t="e">
        <f t="shared" si="17"/>
        <v>#DIV/0!</v>
      </c>
      <c r="I208" s="105">
        <f t="shared" si="18"/>
        <v>0</v>
      </c>
      <c r="J208" s="110"/>
    </row>
    <row r="209" spans="1:10" s="107" customFormat="1" ht="44.55" hidden="1" customHeight="1" x14ac:dyDescent="0.4">
      <c r="A209" s="127"/>
      <c r="B209" s="125"/>
      <c r="C209" s="105">
        <v>0</v>
      </c>
      <c r="D209" s="105">
        <v>0</v>
      </c>
      <c r="E209" s="105">
        <v>0</v>
      </c>
      <c r="F209" s="104" t="e">
        <f t="shared" si="15"/>
        <v>#DIV/0!</v>
      </c>
      <c r="G209" s="105">
        <f t="shared" si="16"/>
        <v>0</v>
      </c>
      <c r="H209" s="104" t="e">
        <f t="shared" si="17"/>
        <v>#DIV/0!</v>
      </c>
      <c r="I209" s="105">
        <f t="shared" si="18"/>
        <v>0</v>
      </c>
      <c r="J209" s="110"/>
    </row>
    <row r="210" spans="1:10" s="107" customFormat="1" ht="44.55" hidden="1" customHeight="1" x14ac:dyDescent="0.4">
      <c r="A210" s="127"/>
      <c r="B210" s="125"/>
      <c r="C210" s="105"/>
      <c r="D210" s="105"/>
      <c r="E210" s="105"/>
      <c r="F210" s="104"/>
      <c r="G210" s="105"/>
      <c r="H210" s="104"/>
      <c r="I210" s="105"/>
      <c r="J210" s="110"/>
    </row>
    <row r="211" spans="1:10" s="107" customFormat="1" ht="44.55" hidden="1" customHeight="1" x14ac:dyDescent="0.4">
      <c r="A211" s="127"/>
      <c r="B211" s="125"/>
      <c r="C211" s="105"/>
      <c r="D211" s="105"/>
      <c r="E211" s="105"/>
      <c r="F211" s="104"/>
      <c r="G211" s="105"/>
      <c r="H211" s="104"/>
      <c r="I211" s="105"/>
      <c r="J211" s="110"/>
    </row>
    <row r="212" spans="1:10" s="107" customFormat="1" ht="44.55" hidden="1" customHeight="1" x14ac:dyDescent="0.4">
      <c r="A212" s="126" t="s">
        <v>187</v>
      </c>
      <c r="B212" s="128"/>
      <c r="C212" s="105"/>
      <c r="D212" s="105"/>
      <c r="E212" s="105"/>
      <c r="F212" s="104"/>
      <c r="G212" s="105"/>
      <c r="H212" s="104"/>
      <c r="I212" s="105"/>
      <c r="J212" s="110"/>
    </row>
    <row r="213" spans="1:10" s="107" customFormat="1" ht="69.900000000000006" hidden="1" customHeight="1" x14ac:dyDescent="0.4">
      <c r="A213" s="129" t="s">
        <v>188</v>
      </c>
      <c r="B213" s="119" t="s">
        <v>189</v>
      </c>
      <c r="C213" s="105">
        <v>0</v>
      </c>
      <c r="D213" s="105">
        <v>0</v>
      </c>
      <c r="E213" s="105">
        <v>0</v>
      </c>
      <c r="F213" s="104" t="e">
        <f t="shared" si="15"/>
        <v>#DIV/0!</v>
      </c>
      <c r="G213" s="105">
        <f t="shared" si="16"/>
        <v>0</v>
      </c>
      <c r="H213" s="104" t="e">
        <f t="shared" si="17"/>
        <v>#DIV/0!</v>
      </c>
      <c r="I213" s="105">
        <f t="shared" si="18"/>
        <v>0</v>
      </c>
      <c r="J213" s="110"/>
    </row>
    <row r="214" spans="1:10" s="107" customFormat="1" ht="69.900000000000006" hidden="1" customHeight="1" x14ac:dyDescent="0.4">
      <c r="A214" s="129" t="s">
        <v>190</v>
      </c>
      <c r="B214" s="119" t="s">
        <v>191</v>
      </c>
      <c r="C214" s="105"/>
      <c r="D214" s="105"/>
      <c r="E214" s="105"/>
      <c r="F214" s="104" t="e">
        <f t="shared" si="15"/>
        <v>#DIV/0!</v>
      </c>
      <c r="G214" s="105">
        <f t="shared" si="16"/>
        <v>0</v>
      </c>
      <c r="H214" s="104" t="e">
        <f t="shared" si="17"/>
        <v>#DIV/0!</v>
      </c>
      <c r="I214" s="105">
        <f t="shared" si="18"/>
        <v>0</v>
      </c>
      <c r="J214" s="110"/>
    </row>
    <row r="215" spans="1:10" s="107" customFormat="1" ht="44.55" hidden="1" customHeight="1" x14ac:dyDescent="0.4">
      <c r="A215" s="111"/>
      <c r="B215" s="112"/>
      <c r="C215" s="105"/>
      <c r="D215" s="105"/>
      <c r="E215" s="105"/>
      <c r="F215" s="104"/>
      <c r="G215" s="105"/>
      <c r="H215" s="104"/>
      <c r="I215" s="105"/>
      <c r="J215" s="110"/>
    </row>
    <row r="216" spans="1:10" s="107" customFormat="1" ht="44.55" hidden="1" customHeight="1" x14ac:dyDescent="0.4">
      <c r="A216" s="111"/>
      <c r="B216" s="112"/>
      <c r="C216" s="105"/>
      <c r="D216" s="105"/>
      <c r="E216" s="105"/>
      <c r="F216" s="104"/>
      <c r="G216" s="105"/>
      <c r="H216" s="104"/>
      <c r="I216" s="105"/>
      <c r="J216" s="110"/>
    </row>
    <row r="217" spans="1:10" s="107" customFormat="1" ht="44.55" hidden="1" customHeight="1" x14ac:dyDescent="0.4">
      <c r="A217" s="111"/>
      <c r="B217" s="112"/>
      <c r="C217" s="105"/>
      <c r="D217" s="105"/>
      <c r="E217" s="105"/>
      <c r="F217" s="104"/>
      <c r="G217" s="105"/>
      <c r="H217" s="104"/>
      <c r="I217" s="105"/>
      <c r="J217" s="110"/>
    </row>
    <row r="218" spans="1:10" s="107" customFormat="1" ht="44.55" hidden="1" customHeight="1" x14ac:dyDescent="0.4">
      <c r="A218" s="111"/>
      <c r="B218" s="112"/>
      <c r="C218" s="105"/>
      <c r="D218" s="105"/>
      <c r="E218" s="105"/>
      <c r="F218" s="104"/>
      <c r="G218" s="105"/>
      <c r="H218" s="104"/>
      <c r="I218" s="105"/>
      <c r="J218" s="110"/>
    </row>
    <row r="219" spans="1:10" s="107" customFormat="1" ht="44.55" hidden="1" customHeight="1" x14ac:dyDescent="0.4">
      <c r="A219" s="111"/>
      <c r="B219" s="112"/>
      <c r="C219" s="105"/>
      <c r="D219" s="105"/>
      <c r="E219" s="105"/>
      <c r="F219" s="104"/>
      <c r="G219" s="105"/>
      <c r="H219" s="104"/>
      <c r="I219" s="105"/>
      <c r="J219" s="110"/>
    </row>
    <row r="220" spans="1:10" s="107" customFormat="1" ht="44.55" hidden="1" customHeight="1" x14ac:dyDescent="0.4">
      <c r="A220" s="111"/>
      <c r="B220" s="112"/>
      <c r="C220" s="105"/>
      <c r="D220" s="105"/>
      <c r="E220" s="105"/>
      <c r="F220" s="104"/>
      <c r="G220" s="105"/>
      <c r="H220" s="104"/>
      <c r="I220" s="105"/>
      <c r="J220" s="110"/>
    </row>
    <row r="221" spans="1:10" s="107" customFormat="1" ht="49.2" customHeight="1" x14ac:dyDescent="0.4">
      <c r="A221" s="32" t="s">
        <v>192</v>
      </c>
      <c r="B221" s="27"/>
      <c r="C221" s="103">
        <f>C158+C151</f>
        <v>4170434555.4499998</v>
      </c>
      <c r="D221" s="103">
        <f>D158+D151</f>
        <v>2937389505.4499998</v>
      </c>
      <c r="E221" s="103">
        <f>E158+E151</f>
        <v>2461372729.9500003</v>
      </c>
      <c r="F221" s="29">
        <f t="shared" si="15"/>
        <v>59.019574512527328</v>
      </c>
      <c r="G221" s="28">
        <f t="shared" si="16"/>
        <v>-1709061825.4999995</v>
      </c>
      <c r="H221" s="29">
        <f t="shared" si="17"/>
        <v>83.794564029836579</v>
      </c>
      <c r="I221" s="28">
        <f t="shared" si="18"/>
        <v>-476016775.49999952</v>
      </c>
      <c r="J221" s="130">
        <f>J158+J151</f>
        <v>100</v>
      </c>
    </row>
    <row r="222" spans="1:10" s="107" customFormat="1" ht="48" customHeight="1" x14ac:dyDescent="0.4">
      <c r="A222" s="131" t="s">
        <v>193</v>
      </c>
      <c r="B222" s="57"/>
      <c r="C222" s="52"/>
      <c r="D222" s="52"/>
      <c r="E222" s="52"/>
      <c r="F222" s="37"/>
      <c r="G222" s="36"/>
      <c r="H222" s="37"/>
      <c r="I222" s="36"/>
      <c r="J222" s="97"/>
    </row>
    <row r="223" spans="1:10" ht="44.55" hidden="1" customHeight="1" x14ac:dyDescent="0.4">
      <c r="A223" s="132" t="s">
        <v>194</v>
      </c>
      <c r="B223" s="133" t="s">
        <v>195</v>
      </c>
      <c r="C223" s="134">
        <f>C224+C228</f>
        <v>0</v>
      </c>
      <c r="D223" s="134">
        <f>D224+D228</f>
        <v>0</v>
      </c>
      <c r="E223" s="134">
        <f>E224+E228</f>
        <v>0</v>
      </c>
      <c r="F223" s="43" t="e">
        <f t="shared" si="15"/>
        <v>#DIV/0!</v>
      </c>
      <c r="G223" s="42">
        <f t="shared" si="16"/>
        <v>0</v>
      </c>
      <c r="H223" s="43" t="e">
        <f t="shared" si="17"/>
        <v>#DIV/0!</v>
      </c>
      <c r="I223" s="42">
        <f t="shared" si="18"/>
        <v>0</v>
      </c>
      <c r="J223" s="135">
        <f>J224+J228</f>
        <v>0</v>
      </c>
    </row>
    <row r="224" spans="1:10" ht="58.8" hidden="1" customHeight="1" x14ac:dyDescent="0.4">
      <c r="A224" s="136" t="s">
        <v>196</v>
      </c>
      <c r="B224" s="137">
        <v>12020000</v>
      </c>
      <c r="C224" s="138">
        <f>C225+C226+C227</f>
        <v>0</v>
      </c>
      <c r="D224" s="138">
        <f>D225+D226+D227</f>
        <v>0</v>
      </c>
      <c r="E224" s="138">
        <f>E225+E226+E227</f>
        <v>0</v>
      </c>
      <c r="F224" s="43" t="e">
        <f t="shared" si="15"/>
        <v>#DIV/0!</v>
      </c>
      <c r="G224" s="42">
        <f t="shared" si="16"/>
        <v>0</v>
      </c>
      <c r="H224" s="43" t="e">
        <f t="shared" si="17"/>
        <v>#DIV/0!</v>
      </c>
      <c r="I224" s="42">
        <f t="shared" si="18"/>
        <v>0</v>
      </c>
      <c r="J224" s="139">
        <f>J225+J226+J227</f>
        <v>0</v>
      </c>
    </row>
    <row r="225" spans="1:10" ht="60.45" hidden="1" customHeight="1" x14ac:dyDescent="0.4">
      <c r="A225" s="60" t="s">
        <v>197</v>
      </c>
      <c r="B225" s="41">
        <v>12020100</v>
      </c>
      <c r="C225" s="140"/>
      <c r="D225" s="140"/>
      <c r="E225" s="140"/>
      <c r="F225" s="43" t="e">
        <f t="shared" si="15"/>
        <v>#DIV/0!</v>
      </c>
      <c r="G225" s="42">
        <f t="shared" si="16"/>
        <v>0</v>
      </c>
      <c r="H225" s="43" t="e">
        <f t="shared" si="17"/>
        <v>#DIV/0!</v>
      </c>
      <c r="I225" s="42">
        <f t="shared" si="18"/>
        <v>0</v>
      </c>
      <c r="J225" s="141"/>
    </row>
    <row r="226" spans="1:10" s="71" customFormat="1" ht="60.45" hidden="1" customHeight="1" x14ac:dyDescent="0.4">
      <c r="A226" s="60" t="s">
        <v>198</v>
      </c>
      <c r="B226" s="41">
        <v>12020200</v>
      </c>
      <c r="C226" s="140"/>
      <c r="D226" s="140"/>
      <c r="E226" s="140"/>
      <c r="F226" s="43" t="e">
        <f t="shared" si="15"/>
        <v>#DIV/0!</v>
      </c>
      <c r="G226" s="42">
        <f t="shared" si="16"/>
        <v>0</v>
      </c>
      <c r="H226" s="43" t="e">
        <f t="shared" si="17"/>
        <v>#DIV/0!</v>
      </c>
      <c r="I226" s="42">
        <f t="shared" si="18"/>
        <v>0</v>
      </c>
      <c r="J226" s="141"/>
    </row>
    <row r="227" spans="1:10" ht="44.55" hidden="1" customHeight="1" x14ac:dyDescent="0.4">
      <c r="A227" s="60" t="s">
        <v>199</v>
      </c>
      <c r="B227" s="142">
        <v>12020400</v>
      </c>
      <c r="C227" s="140"/>
      <c r="D227" s="140"/>
      <c r="E227" s="140"/>
      <c r="F227" s="43" t="e">
        <f t="shared" si="15"/>
        <v>#DIV/0!</v>
      </c>
      <c r="G227" s="42">
        <f t="shared" si="16"/>
        <v>0</v>
      </c>
      <c r="H227" s="43" t="e">
        <f t="shared" si="17"/>
        <v>#DIV/0!</v>
      </c>
      <c r="I227" s="42">
        <f t="shared" si="18"/>
        <v>0</v>
      </c>
      <c r="J227" s="141"/>
    </row>
    <row r="228" spans="1:10" ht="44.55" hidden="1" customHeight="1" x14ac:dyDescent="0.4">
      <c r="A228" s="136" t="s">
        <v>200</v>
      </c>
      <c r="B228" s="143">
        <v>12030000</v>
      </c>
      <c r="C228" s="138">
        <f>C229+C230+C231</f>
        <v>0</v>
      </c>
      <c r="D228" s="138">
        <f>D229+D230+D231</f>
        <v>0</v>
      </c>
      <c r="E228" s="138">
        <f>E229+E230+E231</f>
        <v>0</v>
      </c>
      <c r="F228" s="43" t="e">
        <f t="shared" si="15"/>
        <v>#DIV/0!</v>
      </c>
      <c r="G228" s="42">
        <f t="shared" si="16"/>
        <v>0</v>
      </c>
      <c r="H228" s="43" t="e">
        <f t="shared" si="17"/>
        <v>#DIV/0!</v>
      </c>
      <c r="I228" s="42">
        <f t="shared" si="18"/>
        <v>0</v>
      </c>
      <c r="J228" s="139">
        <f>J229+J230+J231</f>
        <v>0</v>
      </c>
    </row>
    <row r="229" spans="1:10" ht="60.45" hidden="1" customHeight="1" x14ac:dyDescent="0.4">
      <c r="A229" s="60" t="s">
        <v>201</v>
      </c>
      <c r="B229" s="41">
        <v>12030100</v>
      </c>
      <c r="C229" s="140"/>
      <c r="D229" s="140"/>
      <c r="E229" s="140"/>
      <c r="F229" s="43" t="e">
        <f t="shared" si="15"/>
        <v>#DIV/0!</v>
      </c>
      <c r="G229" s="42">
        <f t="shared" si="16"/>
        <v>0</v>
      </c>
      <c r="H229" s="43" t="e">
        <f t="shared" si="17"/>
        <v>#DIV/0!</v>
      </c>
      <c r="I229" s="42">
        <f t="shared" si="18"/>
        <v>0</v>
      </c>
      <c r="J229" s="141"/>
    </row>
    <row r="230" spans="1:10" ht="60.45" hidden="1" customHeight="1" x14ac:dyDescent="0.4">
      <c r="A230" s="60" t="s">
        <v>202</v>
      </c>
      <c r="B230" s="41">
        <v>12030200</v>
      </c>
      <c r="C230" s="140"/>
      <c r="D230" s="140"/>
      <c r="E230" s="140"/>
      <c r="F230" s="43" t="e">
        <f t="shared" si="15"/>
        <v>#DIV/0!</v>
      </c>
      <c r="G230" s="42">
        <f t="shared" si="16"/>
        <v>0</v>
      </c>
      <c r="H230" s="43" t="e">
        <f t="shared" si="17"/>
        <v>#DIV/0!</v>
      </c>
      <c r="I230" s="42">
        <f t="shared" si="18"/>
        <v>0</v>
      </c>
      <c r="J230" s="141"/>
    </row>
    <row r="231" spans="1:10" ht="44.55" hidden="1" customHeight="1" x14ac:dyDescent="0.4">
      <c r="A231" s="60" t="s">
        <v>86</v>
      </c>
      <c r="B231" s="41">
        <v>12030400</v>
      </c>
      <c r="C231" s="140"/>
      <c r="D231" s="140"/>
      <c r="E231" s="140"/>
      <c r="F231" s="43" t="e">
        <f t="shared" si="15"/>
        <v>#DIV/0!</v>
      </c>
      <c r="G231" s="42">
        <f t="shared" si="16"/>
        <v>0</v>
      </c>
      <c r="H231" s="43" t="e">
        <f t="shared" si="17"/>
        <v>#DIV/0!</v>
      </c>
      <c r="I231" s="42">
        <f t="shared" si="18"/>
        <v>0</v>
      </c>
      <c r="J231" s="141"/>
    </row>
    <row r="232" spans="1:10" ht="120.3" hidden="1" customHeight="1" x14ac:dyDescent="0.4">
      <c r="A232" s="60" t="s">
        <v>203</v>
      </c>
      <c r="B232" s="41">
        <v>18041500</v>
      </c>
      <c r="C232" s="140"/>
      <c r="D232" s="140"/>
      <c r="E232" s="140"/>
      <c r="F232" s="43" t="e">
        <f t="shared" si="15"/>
        <v>#DIV/0!</v>
      </c>
      <c r="G232" s="42">
        <f t="shared" si="16"/>
        <v>0</v>
      </c>
      <c r="H232" s="43" t="e">
        <f t="shared" si="17"/>
        <v>#DIV/0!</v>
      </c>
      <c r="I232" s="42">
        <f t="shared" si="18"/>
        <v>0</v>
      </c>
      <c r="J232" s="141"/>
    </row>
    <row r="233" spans="1:10" ht="44.55" hidden="1" customHeight="1" x14ac:dyDescent="0.4">
      <c r="A233" s="62"/>
      <c r="B233" s="144"/>
      <c r="C233" s="145"/>
      <c r="D233" s="145"/>
      <c r="E233" s="145"/>
      <c r="F233" s="43" t="e">
        <f t="shared" si="15"/>
        <v>#DIV/0!</v>
      </c>
      <c r="G233" s="42">
        <f t="shared" si="16"/>
        <v>0</v>
      </c>
      <c r="H233" s="43" t="e">
        <f t="shared" si="17"/>
        <v>#DIV/0!</v>
      </c>
      <c r="I233" s="42">
        <f t="shared" si="18"/>
        <v>0</v>
      </c>
      <c r="J233" s="146"/>
    </row>
    <row r="234" spans="1:10" s="63" customFormat="1" ht="44.55" hidden="1" customHeight="1" x14ac:dyDescent="0.4">
      <c r="A234" s="60"/>
      <c r="B234" s="41"/>
      <c r="C234" s="140"/>
      <c r="D234" s="140"/>
      <c r="E234" s="140"/>
      <c r="F234" s="43" t="e">
        <f t="shared" si="15"/>
        <v>#DIV/0!</v>
      </c>
      <c r="G234" s="42">
        <f t="shared" si="16"/>
        <v>0</v>
      </c>
      <c r="H234" s="43" t="e">
        <f t="shared" si="17"/>
        <v>#DIV/0!</v>
      </c>
      <c r="I234" s="42">
        <f t="shared" si="18"/>
        <v>0</v>
      </c>
      <c r="J234" s="141"/>
    </row>
    <row r="235" spans="1:10" ht="44.55" hidden="1" customHeight="1" x14ac:dyDescent="0.4">
      <c r="A235" s="60"/>
      <c r="B235" s="41"/>
      <c r="C235" s="140"/>
      <c r="D235" s="140"/>
      <c r="E235" s="140"/>
      <c r="F235" s="43" t="e">
        <f t="shared" si="15"/>
        <v>#DIV/0!</v>
      </c>
      <c r="G235" s="42">
        <f t="shared" si="16"/>
        <v>0</v>
      </c>
      <c r="H235" s="43" t="e">
        <f t="shared" si="17"/>
        <v>#DIV/0!</v>
      </c>
      <c r="I235" s="42">
        <f t="shared" si="18"/>
        <v>0</v>
      </c>
      <c r="J235" s="141"/>
    </row>
    <row r="236" spans="1:10" ht="44.55" hidden="1" customHeight="1" x14ac:dyDescent="0.4">
      <c r="A236" s="60"/>
      <c r="B236" s="41"/>
      <c r="C236" s="140"/>
      <c r="D236" s="140"/>
      <c r="E236" s="140"/>
      <c r="F236" s="43" t="e">
        <f t="shared" si="15"/>
        <v>#DIV/0!</v>
      </c>
      <c r="G236" s="42">
        <f t="shared" si="16"/>
        <v>0</v>
      </c>
      <c r="H236" s="43" t="e">
        <f t="shared" si="17"/>
        <v>#DIV/0!</v>
      </c>
      <c r="I236" s="42">
        <f t="shared" si="18"/>
        <v>0</v>
      </c>
      <c r="J236" s="141"/>
    </row>
    <row r="237" spans="1:10" ht="44.55" hidden="1" customHeight="1" x14ac:dyDescent="0.4">
      <c r="A237" s="132" t="s">
        <v>204</v>
      </c>
      <c r="B237" s="133">
        <v>19000000</v>
      </c>
      <c r="C237" s="147">
        <f>C238+C244</f>
        <v>6200000</v>
      </c>
      <c r="D237" s="147">
        <f>D238+D244</f>
        <v>4650000</v>
      </c>
      <c r="E237" s="147">
        <f>E238+E244</f>
        <v>5260963.63</v>
      </c>
      <c r="F237" s="43">
        <f t="shared" si="15"/>
        <v>84.854252096774189</v>
      </c>
      <c r="G237" s="42">
        <f t="shared" si="16"/>
        <v>-939036.37000000011</v>
      </c>
      <c r="H237" s="43">
        <f t="shared" si="17"/>
        <v>113.13900279569893</v>
      </c>
      <c r="I237" s="42">
        <f t="shared" si="18"/>
        <v>610963.62999999989</v>
      </c>
      <c r="J237" s="148" t="e">
        <f>J238+J244</f>
        <v>#DIV/0!</v>
      </c>
    </row>
    <row r="238" spans="1:10" ht="57" customHeight="1" x14ac:dyDescent="0.4">
      <c r="A238" s="40" t="s">
        <v>205</v>
      </c>
      <c r="B238" s="41">
        <v>19010000</v>
      </c>
      <c r="C238" s="223">
        <v>6200000</v>
      </c>
      <c r="D238" s="140">
        <v>4650000</v>
      </c>
      <c r="E238" s="140">
        <v>5260963.63</v>
      </c>
      <c r="F238" s="43">
        <f t="shared" si="15"/>
        <v>84.854252096774189</v>
      </c>
      <c r="G238" s="42">
        <f t="shared" si="16"/>
        <v>-939036.37000000011</v>
      </c>
      <c r="H238" s="43">
        <f t="shared" si="17"/>
        <v>113.13900279569893</v>
      </c>
      <c r="I238" s="42">
        <f t="shared" si="18"/>
        <v>610963.62999999989</v>
      </c>
      <c r="J238" s="149">
        <f>E238/E284*100</f>
        <v>9.5549795309773842</v>
      </c>
    </row>
    <row r="239" spans="1:10" s="152" customFormat="1" ht="127.8" hidden="1" customHeight="1" x14ac:dyDescent="0.35">
      <c r="A239" s="40" t="s">
        <v>206</v>
      </c>
      <c r="B239" s="41">
        <v>19010100</v>
      </c>
      <c r="C239" s="91">
        <v>3050000</v>
      </c>
      <c r="D239" s="42">
        <v>2287500</v>
      </c>
      <c r="E239" s="42">
        <v>2544235.98</v>
      </c>
      <c r="F239" s="43">
        <f t="shared" si="15"/>
        <v>83.417573114754092</v>
      </c>
      <c r="G239" s="42">
        <f t="shared" si="16"/>
        <v>-505764.02</v>
      </c>
      <c r="H239" s="43">
        <f t="shared" si="17"/>
        <v>111.22343081967212</v>
      </c>
      <c r="I239" s="42">
        <f t="shared" si="18"/>
        <v>256735.97999999998</v>
      </c>
      <c r="J239" s="151">
        <f>E239/E284*100</f>
        <v>4.6208497949407397</v>
      </c>
    </row>
    <row r="240" spans="1:10" ht="64.2" hidden="1" customHeight="1" x14ac:dyDescent="0.4">
      <c r="A240" s="40" t="s">
        <v>113</v>
      </c>
      <c r="B240" s="41">
        <v>19010200</v>
      </c>
      <c r="C240" s="91">
        <v>1500000</v>
      </c>
      <c r="D240" s="42">
        <v>1125000</v>
      </c>
      <c r="E240" s="42">
        <v>1249940.8599999999</v>
      </c>
      <c r="F240" s="43">
        <f t="shared" si="15"/>
        <v>83.329390666666654</v>
      </c>
      <c r="G240" s="42">
        <f t="shared" si="16"/>
        <v>-250059.14000000013</v>
      </c>
      <c r="H240" s="43">
        <f t="shared" si="17"/>
        <v>111.10585422222221</v>
      </c>
      <c r="I240" s="42">
        <f t="shared" si="18"/>
        <v>124940.85999999987</v>
      </c>
      <c r="J240" s="151">
        <f>E240/E284*100</f>
        <v>2.2701467206744912</v>
      </c>
    </row>
    <row r="241" spans="1:10" ht="96" hidden="1" customHeight="1" x14ac:dyDescent="0.4">
      <c r="A241" s="40" t="s">
        <v>114</v>
      </c>
      <c r="B241" s="41">
        <v>19010300</v>
      </c>
      <c r="C241" s="91">
        <v>1650000</v>
      </c>
      <c r="D241" s="42">
        <v>1237500</v>
      </c>
      <c r="E241" s="42">
        <v>1466786.79</v>
      </c>
      <c r="F241" s="43">
        <f t="shared" si="15"/>
        <v>88.896169090909098</v>
      </c>
      <c r="G241" s="42">
        <f t="shared" si="16"/>
        <v>-183213.20999999996</v>
      </c>
      <c r="H241" s="43">
        <f t="shared" si="17"/>
        <v>118.52822545454546</v>
      </c>
      <c r="I241" s="42">
        <f t="shared" si="18"/>
        <v>229286.79000000004</v>
      </c>
      <c r="J241" s="151">
        <f>E241/E284*100</f>
        <v>2.6639830153621542</v>
      </c>
    </row>
    <row r="242" spans="1:10" ht="64.2" hidden="1" customHeight="1" x14ac:dyDescent="0.4">
      <c r="A242" s="40" t="s">
        <v>207</v>
      </c>
      <c r="B242" s="41">
        <v>19010500</v>
      </c>
      <c r="C242" s="91">
        <v>1650000</v>
      </c>
      <c r="D242" s="42">
        <v>0</v>
      </c>
      <c r="E242" s="42">
        <v>1466786.79</v>
      </c>
      <c r="F242" s="43">
        <f t="shared" si="15"/>
        <v>88.896169090909098</v>
      </c>
      <c r="G242" s="42">
        <f t="shared" si="16"/>
        <v>-183213.20999999996</v>
      </c>
      <c r="H242" s="43" t="e">
        <f t="shared" si="17"/>
        <v>#DIV/0!</v>
      </c>
      <c r="I242" s="42">
        <f t="shared" si="18"/>
        <v>1466786.79</v>
      </c>
      <c r="J242" s="151" t="e">
        <f>E242/E288*100</f>
        <v>#DIV/0!</v>
      </c>
    </row>
    <row r="243" spans="1:10" ht="64.2" hidden="1" customHeight="1" x14ac:dyDescent="0.4">
      <c r="A243" s="40" t="s">
        <v>208</v>
      </c>
      <c r="B243" s="41">
        <v>19010600</v>
      </c>
      <c r="C243" s="91">
        <v>0</v>
      </c>
      <c r="D243" s="42">
        <v>0</v>
      </c>
      <c r="E243" s="42">
        <v>0</v>
      </c>
      <c r="F243" s="43" t="e">
        <f t="shared" si="15"/>
        <v>#DIV/0!</v>
      </c>
      <c r="G243" s="42">
        <f t="shared" si="16"/>
        <v>0</v>
      </c>
      <c r="H243" s="43" t="e">
        <f t="shared" si="17"/>
        <v>#DIV/0!</v>
      </c>
      <c r="I243" s="42">
        <f t="shared" si="18"/>
        <v>0</v>
      </c>
      <c r="J243" s="151">
        <f>E243/E289*100</f>
        <v>0</v>
      </c>
    </row>
    <row r="244" spans="1:10" ht="62.55" hidden="1" customHeight="1" x14ac:dyDescent="0.4">
      <c r="A244" s="153" t="s">
        <v>209</v>
      </c>
      <c r="B244" s="137">
        <v>19050000</v>
      </c>
      <c r="C244" s="91">
        <v>0</v>
      </c>
      <c r="D244" s="42">
        <v>0</v>
      </c>
      <c r="E244" s="42">
        <v>0</v>
      </c>
      <c r="F244" s="43" t="e">
        <f t="shared" si="15"/>
        <v>#DIV/0!</v>
      </c>
      <c r="G244" s="42">
        <f t="shared" si="16"/>
        <v>0</v>
      </c>
      <c r="H244" s="43" t="e">
        <f t="shared" si="17"/>
        <v>#DIV/0!</v>
      </c>
      <c r="I244" s="42">
        <f t="shared" si="18"/>
        <v>0</v>
      </c>
      <c r="J244" s="151" t="e">
        <f>E244/E290*100</f>
        <v>#DIV/0!</v>
      </c>
    </row>
    <row r="245" spans="1:10" ht="96" hidden="1" customHeight="1" x14ac:dyDescent="0.4">
      <c r="A245" s="40" t="s">
        <v>210</v>
      </c>
      <c r="B245" s="41">
        <v>19050200</v>
      </c>
      <c r="C245" s="91">
        <v>0</v>
      </c>
      <c r="D245" s="42">
        <v>0</v>
      </c>
      <c r="E245" s="42">
        <v>0</v>
      </c>
      <c r="F245" s="43" t="e">
        <f t="shared" si="15"/>
        <v>#DIV/0!</v>
      </c>
      <c r="G245" s="42">
        <f t="shared" si="16"/>
        <v>0</v>
      </c>
      <c r="H245" s="43" t="e">
        <f t="shared" si="17"/>
        <v>#DIV/0!</v>
      </c>
      <c r="I245" s="42">
        <f t="shared" si="18"/>
        <v>0</v>
      </c>
      <c r="J245" s="151" t="e">
        <f>E245/E291*100</f>
        <v>#DIV/0!</v>
      </c>
    </row>
    <row r="246" spans="1:10" ht="64.2" hidden="1" customHeight="1" x14ac:dyDescent="0.4">
      <c r="A246" s="40" t="s">
        <v>211</v>
      </c>
      <c r="B246" s="41">
        <v>19050300</v>
      </c>
      <c r="C246" s="91">
        <v>0</v>
      </c>
      <c r="D246" s="42">
        <v>0</v>
      </c>
      <c r="E246" s="42">
        <v>0</v>
      </c>
      <c r="F246" s="43" t="e">
        <f t="shared" si="15"/>
        <v>#DIV/0!</v>
      </c>
      <c r="G246" s="42">
        <f t="shared" si="16"/>
        <v>0</v>
      </c>
      <c r="H246" s="43" t="e">
        <f t="shared" si="17"/>
        <v>#DIV/0!</v>
      </c>
      <c r="I246" s="42">
        <f t="shared" si="18"/>
        <v>0</v>
      </c>
      <c r="J246" s="151" t="e">
        <f>E246/E292*100</f>
        <v>#DIV/0!</v>
      </c>
    </row>
    <row r="247" spans="1:10" ht="4.5" hidden="1" customHeight="1" x14ac:dyDescent="0.4">
      <c r="A247" s="40" t="s">
        <v>212</v>
      </c>
      <c r="B247" s="142">
        <v>21110000</v>
      </c>
      <c r="C247" s="91">
        <v>0</v>
      </c>
      <c r="D247" s="42">
        <v>0</v>
      </c>
      <c r="E247" s="42">
        <v>0</v>
      </c>
      <c r="F247" s="43"/>
      <c r="G247" s="42">
        <f t="shared" si="16"/>
        <v>0</v>
      </c>
      <c r="H247" s="43"/>
      <c r="I247" s="42">
        <f t="shared" si="18"/>
        <v>0</v>
      </c>
      <c r="J247" s="154">
        <f>E247/E284*100</f>
        <v>0</v>
      </c>
    </row>
    <row r="248" spans="1:10" ht="79.5" customHeight="1" x14ac:dyDescent="0.4">
      <c r="A248" s="40" t="s">
        <v>213</v>
      </c>
      <c r="B248" s="41">
        <v>24062100</v>
      </c>
      <c r="C248" s="91">
        <v>0</v>
      </c>
      <c r="D248" s="42">
        <v>0</v>
      </c>
      <c r="E248" s="42">
        <v>6665.6499999999905</v>
      </c>
      <c r="F248" s="61" t="e">
        <f t="shared" si="15"/>
        <v>#DIV/0!</v>
      </c>
      <c r="G248" s="42">
        <f t="shared" si="16"/>
        <v>6665.6499999999905</v>
      </c>
      <c r="H248" s="61" t="e">
        <f t="shared" si="17"/>
        <v>#DIV/0!</v>
      </c>
      <c r="I248" s="42">
        <f t="shared" si="18"/>
        <v>6665.6499999999905</v>
      </c>
      <c r="J248" s="154">
        <f t="shared" ref="J248:J284" si="19">E248/E$284*100</f>
        <v>1.2106175558309137E-2</v>
      </c>
    </row>
    <row r="249" spans="1:10" ht="95.85" customHeight="1" x14ac:dyDescent="0.4">
      <c r="A249" s="40" t="s">
        <v>214</v>
      </c>
      <c r="B249" s="142">
        <v>24110900</v>
      </c>
      <c r="C249" s="91">
        <v>22000</v>
      </c>
      <c r="D249" s="42">
        <v>17000</v>
      </c>
      <c r="E249" s="42">
        <v>37797.910000000003</v>
      </c>
      <c r="F249" s="43">
        <f t="shared" si="15"/>
        <v>171.80868181818184</v>
      </c>
      <c r="G249" s="42">
        <f t="shared" si="16"/>
        <v>15797.910000000003</v>
      </c>
      <c r="H249" s="43">
        <f t="shared" si="17"/>
        <v>222.34064705882358</v>
      </c>
      <c r="I249" s="42">
        <f t="shared" si="18"/>
        <v>20797.910000000003</v>
      </c>
      <c r="J249" s="154">
        <f t="shared" si="19"/>
        <v>6.8648689054656223E-2</v>
      </c>
    </row>
    <row r="250" spans="1:10" ht="60.45" hidden="1" customHeight="1" x14ac:dyDescent="0.4">
      <c r="A250" s="60" t="s">
        <v>215</v>
      </c>
      <c r="B250" s="41">
        <v>18010200</v>
      </c>
      <c r="C250" s="223"/>
      <c r="D250" s="140"/>
      <c r="E250" s="140"/>
      <c r="F250" s="43" t="e">
        <f t="shared" si="15"/>
        <v>#DIV/0!</v>
      </c>
      <c r="G250" s="42">
        <f t="shared" si="16"/>
        <v>0</v>
      </c>
      <c r="H250" s="43" t="e">
        <f t="shared" si="17"/>
        <v>#DIV/0!</v>
      </c>
      <c r="I250" s="42">
        <f t="shared" si="18"/>
        <v>0</v>
      </c>
      <c r="J250" s="154">
        <f t="shared" si="19"/>
        <v>0</v>
      </c>
    </row>
    <row r="251" spans="1:10" ht="44.55" hidden="1" customHeight="1" x14ac:dyDescent="0.4">
      <c r="A251" s="62"/>
      <c r="B251" s="144"/>
      <c r="C251" s="223"/>
      <c r="D251" s="140"/>
      <c r="E251" s="140"/>
      <c r="F251" s="43" t="e">
        <f t="shared" si="15"/>
        <v>#DIV/0!</v>
      </c>
      <c r="G251" s="42">
        <f t="shared" si="16"/>
        <v>0</v>
      </c>
      <c r="H251" s="43" t="e">
        <f t="shared" si="17"/>
        <v>#DIV/0!</v>
      </c>
      <c r="I251" s="42">
        <f t="shared" si="18"/>
        <v>0</v>
      </c>
      <c r="J251" s="154">
        <f t="shared" si="19"/>
        <v>0</v>
      </c>
    </row>
    <row r="252" spans="1:10" ht="44.55" hidden="1" customHeight="1" x14ac:dyDescent="0.4">
      <c r="A252" s="60"/>
      <c r="B252" s="41"/>
      <c r="C252" s="223"/>
      <c r="D252" s="140"/>
      <c r="E252" s="140"/>
      <c r="F252" s="43" t="e">
        <f t="shared" si="15"/>
        <v>#DIV/0!</v>
      </c>
      <c r="G252" s="42">
        <f t="shared" si="16"/>
        <v>0</v>
      </c>
      <c r="H252" s="43" t="e">
        <f t="shared" si="17"/>
        <v>#DIV/0!</v>
      </c>
      <c r="I252" s="42">
        <f t="shared" si="18"/>
        <v>0</v>
      </c>
      <c r="J252" s="154">
        <f t="shared" si="19"/>
        <v>0</v>
      </c>
    </row>
    <row r="253" spans="1:10" s="63" customFormat="1" ht="44.55" hidden="1" customHeight="1" x14ac:dyDescent="0.4">
      <c r="A253" s="60"/>
      <c r="B253" s="41"/>
      <c r="C253" s="223"/>
      <c r="D253" s="140"/>
      <c r="E253" s="140"/>
      <c r="F253" s="43" t="e">
        <f t="shared" si="15"/>
        <v>#DIV/0!</v>
      </c>
      <c r="G253" s="42">
        <f t="shared" si="16"/>
        <v>0</v>
      </c>
      <c r="H253" s="43" t="e">
        <f t="shared" si="17"/>
        <v>#DIV/0!</v>
      </c>
      <c r="I253" s="42">
        <f t="shared" si="18"/>
        <v>0</v>
      </c>
      <c r="J253" s="154">
        <f t="shared" si="19"/>
        <v>0</v>
      </c>
    </row>
    <row r="254" spans="1:10" ht="44.55" hidden="1" customHeight="1" x14ac:dyDescent="0.4">
      <c r="A254" s="60"/>
      <c r="B254" s="41"/>
      <c r="C254" s="223"/>
      <c r="D254" s="140"/>
      <c r="E254" s="140"/>
      <c r="F254" s="43" t="e">
        <f t="shared" si="15"/>
        <v>#DIV/0!</v>
      </c>
      <c r="G254" s="42">
        <f t="shared" si="16"/>
        <v>0</v>
      </c>
      <c r="H254" s="43" t="e">
        <f t="shared" si="17"/>
        <v>#DIV/0!</v>
      </c>
      <c r="I254" s="42">
        <f t="shared" si="18"/>
        <v>0</v>
      </c>
      <c r="J254" s="154">
        <f t="shared" si="19"/>
        <v>0</v>
      </c>
    </row>
    <row r="255" spans="1:10" s="72" customFormat="1" ht="44.55" hidden="1" customHeight="1" x14ac:dyDescent="0.4">
      <c r="A255" s="155"/>
      <c r="B255" s="156"/>
      <c r="C255" s="224"/>
      <c r="D255" s="157"/>
      <c r="E255" s="157"/>
      <c r="F255" s="43" t="e">
        <f t="shared" si="15"/>
        <v>#DIV/0!</v>
      </c>
      <c r="G255" s="42">
        <f t="shared" si="16"/>
        <v>0</v>
      </c>
      <c r="H255" s="43" t="e">
        <f t="shared" si="17"/>
        <v>#DIV/0!</v>
      </c>
      <c r="I255" s="42">
        <f t="shared" si="18"/>
        <v>0</v>
      </c>
      <c r="J255" s="154">
        <f t="shared" si="19"/>
        <v>0</v>
      </c>
    </row>
    <row r="256" spans="1:10" ht="44.55" hidden="1" customHeight="1" x14ac:dyDescent="0.4">
      <c r="A256" s="132"/>
      <c r="B256" s="158"/>
      <c r="C256" s="225"/>
      <c r="D256" s="147"/>
      <c r="E256" s="147"/>
      <c r="F256" s="43" t="e">
        <f t="shared" si="15"/>
        <v>#DIV/0!</v>
      </c>
      <c r="G256" s="42">
        <f t="shared" si="16"/>
        <v>0</v>
      </c>
      <c r="H256" s="43" t="e">
        <f t="shared" si="17"/>
        <v>#DIV/0!</v>
      </c>
      <c r="I256" s="42">
        <f t="shared" si="18"/>
        <v>0</v>
      </c>
      <c r="J256" s="154">
        <f t="shared" si="19"/>
        <v>0</v>
      </c>
    </row>
    <row r="257" spans="1:10" ht="44.55" hidden="1" customHeight="1" x14ac:dyDescent="0.4">
      <c r="A257" s="62" t="s">
        <v>216</v>
      </c>
      <c r="B257" s="144">
        <v>18050000</v>
      </c>
      <c r="C257" s="226">
        <f>C258+C259+C260+C261</f>
        <v>0</v>
      </c>
      <c r="D257" s="145">
        <f>D258+D259+D260+D261</f>
        <v>0</v>
      </c>
      <c r="E257" s="145">
        <f>E258+E259+E260+E261</f>
        <v>0</v>
      </c>
      <c r="F257" s="43" t="e">
        <f t="shared" si="15"/>
        <v>#DIV/0!</v>
      </c>
      <c r="G257" s="42">
        <f t="shared" si="16"/>
        <v>0</v>
      </c>
      <c r="H257" s="43" t="e">
        <f t="shared" si="17"/>
        <v>#DIV/0!</v>
      </c>
      <c r="I257" s="42">
        <f t="shared" si="18"/>
        <v>0</v>
      </c>
      <c r="J257" s="154">
        <f t="shared" si="19"/>
        <v>0</v>
      </c>
    </row>
    <row r="258" spans="1:10" ht="60.45" hidden="1" customHeight="1" x14ac:dyDescent="0.4">
      <c r="A258" s="60" t="s">
        <v>217</v>
      </c>
      <c r="B258" s="41">
        <v>18050100</v>
      </c>
      <c r="C258" s="223"/>
      <c r="D258" s="140"/>
      <c r="E258" s="140"/>
      <c r="F258" s="43" t="e">
        <f t="shared" si="15"/>
        <v>#DIV/0!</v>
      </c>
      <c r="G258" s="42">
        <f t="shared" si="16"/>
        <v>0</v>
      </c>
      <c r="H258" s="43" t="e">
        <f t="shared" si="17"/>
        <v>#DIV/0!</v>
      </c>
      <c r="I258" s="42">
        <f t="shared" si="18"/>
        <v>0</v>
      </c>
      <c r="J258" s="154">
        <f t="shared" si="19"/>
        <v>0</v>
      </c>
    </row>
    <row r="259" spans="1:10" ht="60.45" hidden="1" customHeight="1" x14ac:dyDescent="0.4">
      <c r="A259" s="60" t="s">
        <v>107</v>
      </c>
      <c r="B259" s="41">
        <v>18050200</v>
      </c>
      <c r="C259" s="223"/>
      <c r="D259" s="140"/>
      <c r="E259" s="140"/>
      <c r="F259" s="43" t="e">
        <f t="shared" si="15"/>
        <v>#DIV/0!</v>
      </c>
      <c r="G259" s="42">
        <f t="shared" si="16"/>
        <v>0</v>
      </c>
      <c r="H259" s="43" t="e">
        <f t="shared" si="17"/>
        <v>#DIV/0!</v>
      </c>
      <c r="I259" s="42">
        <f t="shared" si="18"/>
        <v>0</v>
      </c>
      <c r="J259" s="154">
        <f t="shared" si="19"/>
        <v>0</v>
      </c>
    </row>
    <row r="260" spans="1:10" ht="44.55" hidden="1" customHeight="1" x14ac:dyDescent="0.4">
      <c r="A260" s="60" t="s">
        <v>108</v>
      </c>
      <c r="B260" s="41">
        <v>18050300</v>
      </c>
      <c r="C260" s="223"/>
      <c r="D260" s="140"/>
      <c r="E260" s="140"/>
      <c r="F260" s="43" t="e">
        <f t="shared" si="15"/>
        <v>#DIV/0!</v>
      </c>
      <c r="G260" s="42">
        <f t="shared" si="16"/>
        <v>0</v>
      </c>
      <c r="H260" s="43" t="e">
        <f t="shared" si="17"/>
        <v>#DIV/0!</v>
      </c>
      <c r="I260" s="42">
        <f t="shared" si="18"/>
        <v>0</v>
      </c>
      <c r="J260" s="154">
        <f t="shared" si="19"/>
        <v>0</v>
      </c>
    </row>
    <row r="261" spans="1:10" ht="44.55" hidden="1" customHeight="1" x14ac:dyDescent="0.4">
      <c r="A261" s="60" t="s">
        <v>109</v>
      </c>
      <c r="B261" s="41">
        <v>18050400</v>
      </c>
      <c r="C261" s="223"/>
      <c r="D261" s="140"/>
      <c r="E261" s="140"/>
      <c r="F261" s="43" t="e">
        <f t="shared" si="15"/>
        <v>#DIV/0!</v>
      </c>
      <c r="G261" s="42">
        <f t="shared" si="16"/>
        <v>0</v>
      </c>
      <c r="H261" s="43" t="e">
        <f t="shared" si="17"/>
        <v>#DIV/0!</v>
      </c>
      <c r="I261" s="42">
        <f t="shared" si="18"/>
        <v>0</v>
      </c>
      <c r="J261" s="154">
        <f t="shared" si="19"/>
        <v>0</v>
      </c>
    </row>
    <row r="262" spans="1:10" ht="60.45" hidden="1" customHeight="1" x14ac:dyDescent="0.4">
      <c r="A262" s="159" t="s">
        <v>218</v>
      </c>
      <c r="B262" s="41">
        <v>18010100</v>
      </c>
      <c r="C262" s="223"/>
      <c r="D262" s="140"/>
      <c r="E262" s="140"/>
      <c r="F262" s="43" t="e">
        <f t="shared" si="15"/>
        <v>#DIV/0!</v>
      </c>
      <c r="G262" s="42">
        <f t="shared" si="16"/>
        <v>0</v>
      </c>
      <c r="H262" s="43" t="e">
        <f t="shared" si="17"/>
        <v>#DIV/0!</v>
      </c>
      <c r="I262" s="42">
        <f t="shared" si="18"/>
        <v>0</v>
      </c>
      <c r="J262" s="154">
        <f t="shared" si="19"/>
        <v>0</v>
      </c>
    </row>
    <row r="263" spans="1:10" s="31" customFormat="1" ht="48.9" customHeight="1" x14ac:dyDescent="0.5">
      <c r="A263" s="32" t="s">
        <v>219</v>
      </c>
      <c r="B263" s="27">
        <v>25000000</v>
      </c>
      <c r="C263" s="227">
        <f>C264+C269</f>
        <v>87321683</v>
      </c>
      <c r="D263" s="103">
        <f>D264+D269</f>
        <v>0</v>
      </c>
      <c r="E263" s="103">
        <f>E264+E269</f>
        <v>33084398.230000004</v>
      </c>
      <c r="F263" s="29">
        <f t="shared" si="15"/>
        <v>37.887953018495999</v>
      </c>
      <c r="G263" s="28">
        <f t="shared" si="16"/>
        <v>-54237284.769999996</v>
      </c>
      <c r="H263" s="29"/>
      <c r="I263" s="28">
        <f t="shared" si="18"/>
        <v>33084398.230000004</v>
      </c>
      <c r="J263" s="120">
        <f t="shared" si="19"/>
        <v>60.087993401002556</v>
      </c>
    </row>
    <row r="264" spans="1:10" s="160" customFormat="1" ht="60.45" customHeight="1" x14ac:dyDescent="0.55000000000000004">
      <c r="A264" s="40" t="s">
        <v>220</v>
      </c>
      <c r="B264" s="41">
        <v>25010000</v>
      </c>
      <c r="C264" s="91">
        <v>87321683</v>
      </c>
      <c r="D264" s="42">
        <v>0</v>
      </c>
      <c r="E264" s="42">
        <v>22965694.080000002</v>
      </c>
      <c r="F264" s="43">
        <f t="shared" si="15"/>
        <v>26.300104728856411</v>
      </c>
      <c r="G264" s="42">
        <f t="shared" si="16"/>
        <v>-64355988.920000002</v>
      </c>
      <c r="H264" s="43"/>
      <c r="I264" s="42">
        <f t="shared" si="18"/>
        <v>22965694.080000002</v>
      </c>
      <c r="J264" s="154">
        <f t="shared" si="19"/>
        <v>41.710369483981495</v>
      </c>
    </row>
    <row r="265" spans="1:10" ht="64.2" hidden="1" customHeight="1" x14ac:dyDescent="0.4">
      <c r="A265" s="40" t="s">
        <v>221</v>
      </c>
      <c r="B265" s="41">
        <v>25010100</v>
      </c>
      <c r="C265" s="91">
        <v>86086208</v>
      </c>
      <c r="D265" s="42">
        <v>0</v>
      </c>
      <c r="E265" s="42">
        <v>21540171.359999999</v>
      </c>
      <c r="F265" s="43">
        <f t="shared" si="15"/>
        <v>25.02162873755573</v>
      </c>
      <c r="G265" s="42">
        <f t="shared" si="16"/>
        <v>-64546036.640000001</v>
      </c>
      <c r="H265" s="43"/>
      <c r="I265" s="42">
        <f t="shared" si="18"/>
        <v>21540171.359999999</v>
      </c>
      <c r="J265" s="154">
        <f t="shared" si="19"/>
        <v>39.121330408920784</v>
      </c>
    </row>
    <row r="266" spans="1:10" ht="64.2" hidden="1" customHeight="1" x14ac:dyDescent="0.4">
      <c r="A266" s="40" t="s">
        <v>222</v>
      </c>
      <c r="B266" s="41">
        <v>25010200</v>
      </c>
      <c r="C266" s="91">
        <v>0</v>
      </c>
      <c r="D266" s="42">
        <v>0</v>
      </c>
      <c r="E266" s="42">
        <v>900</v>
      </c>
      <c r="F266" s="43" t="e">
        <f t="shared" si="15"/>
        <v>#DIV/0!</v>
      </c>
      <c r="G266" s="42">
        <f t="shared" si="16"/>
        <v>900</v>
      </c>
      <c r="H266" s="43"/>
      <c r="I266" s="42">
        <f t="shared" si="18"/>
        <v>900</v>
      </c>
      <c r="J266" s="154">
        <f t="shared" si="19"/>
        <v>1.6345829742753126E-3</v>
      </c>
    </row>
    <row r="267" spans="1:10" ht="44.55" hidden="1" customHeight="1" x14ac:dyDescent="0.4">
      <c r="A267" s="161" t="s">
        <v>223</v>
      </c>
      <c r="B267" s="41">
        <v>25010300</v>
      </c>
      <c r="C267" s="91">
        <v>1081045</v>
      </c>
      <c r="D267" s="42">
        <v>0</v>
      </c>
      <c r="E267" s="42">
        <v>1324161.21</v>
      </c>
      <c r="F267" s="43">
        <f t="shared" si="15"/>
        <v>122.48899999537484</v>
      </c>
      <c r="G267" s="42">
        <f t="shared" si="16"/>
        <v>243116.20999999996</v>
      </c>
      <c r="H267" s="43"/>
      <c r="I267" s="42">
        <f t="shared" si="18"/>
        <v>1324161.21</v>
      </c>
      <c r="J267" s="154">
        <f t="shared" si="19"/>
        <v>2.4049459656242189</v>
      </c>
    </row>
    <row r="268" spans="1:10" ht="64.2" hidden="1" customHeight="1" x14ac:dyDescent="0.4">
      <c r="A268" s="40" t="s">
        <v>224</v>
      </c>
      <c r="B268" s="41">
        <v>25010400</v>
      </c>
      <c r="C268" s="91">
        <v>154430</v>
      </c>
      <c r="D268" s="42">
        <v>0</v>
      </c>
      <c r="E268" s="42">
        <v>100461.51</v>
      </c>
      <c r="F268" s="43">
        <f t="shared" si="15"/>
        <v>65.05310496665156</v>
      </c>
      <c r="G268" s="42">
        <f t="shared" si="16"/>
        <v>-53968.490000000005</v>
      </c>
      <c r="H268" s="43"/>
      <c r="I268" s="42">
        <f t="shared" si="18"/>
        <v>100461.51</v>
      </c>
      <c r="J268" s="154">
        <f t="shared" si="19"/>
        <v>0.18245852646221009</v>
      </c>
    </row>
    <row r="269" spans="1:10" s="160" customFormat="1" ht="51" customHeight="1" x14ac:dyDescent="0.55000000000000004">
      <c r="A269" s="161" t="s">
        <v>225</v>
      </c>
      <c r="B269" s="41">
        <v>25020000</v>
      </c>
      <c r="C269" s="91">
        <v>0</v>
      </c>
      <c r="D269" s="42">
        <v>0</v>
      </c>
      <c r="E269" s="42">
        <v>10118704.15</v>
      </c>
      <c r="F269" s="43"/>
      <c r="G269" s="42">
        <f t="shared" si="16"/>
        <v>10118704.15</v>
      </c>
      <c r="H269" s="43"/>
      <c r="I269" s="42">
        <f t="shared" si="18"/>
        <v>10118704.15</v>
      </c>
      <c r="J269" s="154">
        <f t="shared" si="19"/>
        <v>18.377623917021058</v>
      </c>
    </row>
    <row r="270" spans="1:10" ht="44.55" hidden="1" customHeight="1" x14ac:dyDescent="0.4">
      <c r="A270" s="40" t="s">
        <v>226</v>
      </c>
      <c r="B270" s="41">
        <v>25020100</v>
      </c>
      <c r="C270" s="91">
        <v>0</v>
      </c>
      <c r="D270" s="42">
        <v>0</v>
      </c>
      <c r="E270" s="42">
        <v>8940315.6600000001</v>
      </c>
      <c r="F270" s="43" t="e">
        <f t="shared" si="15"/>
        <v>#DIV/0!</v>
      </c>
      <c r="G270" s="42">
        <f t="shared" si="16"/>
        <v>8940315.6600000001</v>
      </c>
      <c r="H270" s="43" t="e">
        <f t="shared" si="17"/>
        <v>#DIV/0!</v>
      </c>
      <c r="I270" s="42">
        <f t="shared" si="18"/>
        <v>8940315.6600000001</v>
      </c>
      <c r="J270" s="154">
        <f t="shared" si="19"/>
        <v>16.237430847203285</v>
      </c>
    </row>
    <row r="271" spans="1:10" ht="223.5" hidden="1" customHeight="1" x14ac:dyDescent="0.4">
      <c r="A271" s="40" t="s">
        <v>227</v>
      </c>
      <c r="B271" s="41">
        <v>25020200</v>
      </c>
      <c r="C271" s="91">
        <v>0</v>
      </c>
      <c r="D271" s="42">
        <v>0</v>
      </c>
      <c r="E271" s="42">
        <v>1178388.49</v>
      </c>
      <c r="F271" s="43" t="e">
        <f t="shared" si="15"/>
        <v>#DIV/0!</v>
      </c>
      <c r="G271" s="42">
        <f t="shared" si="16"/>
        <v>1178388.49</v>
      </c>
      <c r="H271" s="43" t="e">
        <f t="shared" si="17"/>
        <v>#DIV/0!</v>
      </c>
      <c r="I271" s="42">
        <f t="shared" si="18"/>
        <v>1178388.49</v>
      </c>
      <c r="J271" s="154">
        <f t="shared" si="19"/>
        <v>2.140193069817772</v>
      </c>
    </row>
    <row r="272" spans="1:10" ht="63.6" x14ac:dyDescent="0.4">
      <c r="A272" s="40" t="s">
        <v>228</v>
      </c>
      <c r="B272" s="41">
        <v>50110000</v>
      </c>
      <c r="C272" s="91">
        <v>6490000</v>
      </c>
      <c r="D272" s="42">
        <v>4925000</v>
      </c>
      <c r="E272" s="42">
        <v>5387290.8200000003</v>
      </c>
      <c r="F272" s="43">
        <f t="shared" si="15"/>
        <v>83.009103543913724</v>
      </c>
      <c r="G272" s="42">
        <f t="shared" si="16"/>
        <v>-1102709.1799999997</v>
      </c>
      <c r="H272" s="43">
        <f t="shared" si="17"/>
        <v>109.38661563451777</v>
      </c>
      <c r="I272" s="42">
        <f t="shared" si="18"/>
        <v>462290.8200000003</v>
      </c>
      <c r="J272" s="154">
        <f t="shared" si="19"/>
        <v>9.7844153909352105</v>
      </c>
    </row>
    <row r="273" spans="1:10" s="75" customFormat="1" ht="45.15" customHeight="1" x14ac:dyDescent="0.55000000000000004">
      <c r="A273" s="32" t="s">
        <v>229</v>
      </c>
      <c r="B273" s="27"/>
      <c r="C273" s="227">
        <f>C272+C249+C248+C263+C247+C238</f>
        <v>100033683</v>
      </c>
      <c r="D273" s="103">
        <f>D272+D249+D248+D263+D247+D238</f>
        <v>9592000</v>
      </c>
      <c r="E273" s="103">
        <f>E272+E249+E248+E263+E247+E238</f>
        <v>43777116.24000001</v>
      </c>
      <c r="F273" s="29">
        <f t="shared" si="15"/>
        <v>43.762375758973114</v>
      </c>
      <c r="G273" s="28">
        <f t="shared" si="16"/>
        <v>-56256566.75999999</v>
      </c>
      <c r="H273" s="29"/>
      <c r="I273" s="28">
        <f t="shared" si="18"/>
        <v>34185116.24000001</v>
      </c>
      <c r="J273" s="120">
        <f t="shared" si="19"/>
        <v>79.50814318752812</v>
      </c>
    </row>
    <row r="274" spans="1:10" s="33" customFormat="1" ht="47.1" customHeight="1" x14ac:dyDescent="0.35">
      <c r="A274" s="32" t="s">
        <v>230</v>
      </c>
      <c r="B274" s="27"/>
      <c r="C274" s="227">
        <f>C275+C276+C277</f>
        <v>12023000</v>
      </c>
      <c r="D274" s="103">
        <f>D275+D276+D277</f>
        <v>11104755</v>
      </c>
      <c r="E274" s="103">
        <f>E275+E276+E277+E283</f>
        <v>11282798.989999998</v>
      </c>
      <c r="F274" s="29">
        <f t="shared" si="15"/>
        <v>93.843458288280772</v>
      </c>
      <c r="G274" s="28">
        <f t="shared" si="16"/>
        <v>-740201.01000000164</v>
      </c>
      <c r="H274" s="29">
        <f t="shared" si="17"/>
        <v>101.60331308525042</v>
      </c>
      <c r="I274" s="28">
        <f t="shared" si="18"/>
        <v>178043.98999999836</v>
      </c>
      <c r="J274" s="120">
        <f t="shared" si="19"/>
        <v>20.49185681247188</v>
      </c>
    </row>
    <row r="275" spans="1:10" ht="51.3" customHeight="1" x14ac:dyDescent="0.4">
      <c r="A275" s="40" t="s">
        <v>231</v>
      </c>
      <c r="B275" s="41">
        <v>24170000</v>
      </c>
      <c r="C275" s="91">
        <v>450000</v>
      </c>
      <c r="D275" s="42">
        <v>300000</v>
      </c>
      <c r="E275" s="42">
        <v>343971.78</v>
      </c>
      <c r="F275" s="43">
        <f t="shared" si="15"/>
        <v>76.438173333333339</v>
      </c>
      <c r="G275" s="42">
        <f t="shared" si="16"/>
        <v>-106028.21999999997</v>
      </c>
      <c r="H275" s="43">
        <f t="shared" si="17"/>
        <v>114.65726000000001</v>
      </c>
      <c r="I275" s="42">
        <f t="shared" si="18"/>
        <v>43971.780000000028</v>
      </c>
      <c r="J275" s="154">
        <f t="shared" si="19"/>
        <v>0.62472268357685956</v>
      </c>
    </row>
    <row r="276" spans="1:10" ht="64.2" hidden="1" customHeight="1" x14ac:dyDescent="0.4">
      <c r="A276" s="40" t="s">
        <v>232</v>
      </c>
      <c r="B276" s="41">
        <v>31030000</v>
      </c>
      <c r="C276" s="223">
        <v>0</v>
      </c>
      <c r="D276" s="140">
        <v>0</v>
      </c>
      <c r="E276" s="140">
        <v>0</v>
      </c>
      <c r="F276" s="43" t="e">
        <f t="shared" si="15"/>
        <v>#DIV/0!</v>
      </c>
      <c r="G276" s="42">
        <f t="shared" si="16"/>
        <v>0</v>
      </c>
      <c r="H276" s="43" t="e">
        <f>E276/D276*100</f>
        <v>#DIV/0!</v>
      </c>
      <c r="I276" s="42">
        <f t="shared" si="18"/>
        <v>0</v>
      </c>
      <c r="J276" s="154">
        <f t="shared" si="19"/>
        <v>0</v>
      </c>
    </row>
    <row r="277" spans="1:10" s="162" customFormat="1" ht="46.05" customHeight="1" x14ac:dyDescent="0.55000000000000004">
      <c r="A277" s="40" t="s">
        <v>233</v>
      </c>
      <c r="B277" s="41">
        <v>33010000</v>
      </c>
      <c r="C277" s="223">
        <v>11573000</v>
      </c>
      <c r="D277" s="140">
        <v>10804755</v>
      </c>
      <c r="E277" s="140">
        <v>10938804.209999999</v>
      </c>
      <c r="F277" s="43">
        <f t="shared" ref="F277:F296" si="20">E277/C277*100</f>
        <v>94.520039834096593</v>
      </c>
      <c r="G277" s="42">
        <f t="shared" ref="G277:G296" si="21">E277-C277</f>
        <v>-634195.79000000097</v>
      </c>
      <c r="H277" s="43">
        <f t="shared" ref="H277:H296" si="22">E277/D277*100</f>
        <v>101.24065015819423</v>
      </c>
      <c r="I277" s="42">
        <f t="shared" ref="I277:I296" si="23">E277-D277</f>
        <v>134049.20999999903</v>
      </c>
      <c r="J277" s="154">
        <f t="shared" si="19"/>
        <v>19.867092356219011</v>
      </c>
    </row>
    <row r="278" spans="1:10" ht="120.3" hidden="1" customHeight="1" x14ac:dyDescent="0.4">
      <c r="A278" s="60" t="s">
        <v>234</v>
      </c>
      <c r="B278" s="35">
        <v>33010100</v>
      </c>
      <c r="C278" s="91">
        <v>11000000</v>
      </c>
      <c r="D278" s="42">
        <v>10400000</v>
      </c>
      <c r="E278" s="42">
        <v>10509807.189999999</v>
      </c>
      <c r="F278" s="43">
        <f t="shared" si="20"/>
        <v>95.543701727272719</v>
      </c>
      <c r="G278" s="42">
        <f t="shared" si="21"/>
        <v>-490192.81000000052</v>
      </c>
      <c r="H278" s="43">
        <f t="shared" si="22"/>
        <v>101.0558383653846</v>
      </c>
      <c r="I278" s="42">
        <f t="shared" si="23"/>
        <v>109807.18999999948</v>
      </c>
      <c r="J278" s="38">
        <f t="shared" si="19"/>
        <v>19.087946550766961</v>
      </c>
    </row>
    <row r="279" spans="1:10" ht="44.55" hidden="1" customHeight="1" x14ac:dyDescent="0.4">
      <c r="A279" s="60"/>
      <c r="B279" s="41">
        <v>33010101</v>
      </c>
      <c r="C279" s="91">
        <v>11000000</v>
      </c>
      <c r="D279" s="42">
        <v>0</v>
      </c>
      <c r="E279" s="42">
        <v>10509807.189999999</v>
      </c>
      <c r="F279" s="43">
        <f t="shared" si="20"/>
        <v>95.543701727272719</v>
      </c>
      <c r="G279" s="42">
        <f t="shared" si="21"/>
        <v>-490192.81000000052</v>
      </c>
      <c r="H279" s="43" t="e">
        <f t="shared" si="22"/>
        <v>#DIV/0!</v>
      </c>
      <c r="I279" s="42">
        <f t="shared" si="23"/>
        <v>10509807.189999999</v>
      </c>
      <c r="J279" s="38">
        <f t="shared" si="19"/>
        <v>19.087946550766961</v>
      </c>
    </row>
    <row r="280" spans="1:10" ht="44.55" hidden="1" customHeight="1" x14ac:dyDescent="0.4">
      <c r="A280" s="60"/>
      <c r="B280" s="41">
        <v>33010102</v>
      </c>
      <c r="C280" s="91">
        <v>0</v>
      </c>
      <c r="D280" s="42">
        <v>0</v>
      </c>
      <c r="E280" s="42">
        <v>0</v>
      </c>
      <c r="F280" s="43" t="e">
        <f t="shared" si="20"/>
        <v>#DIV/0!</v>
      </c>
      <c r="G280" s="42">
        <f t="shared" si="21"/>
        <v>0</v>
      </c>
      <c r="H280" s="43" t="e">
        <f t="shared" si="22"/>
        <v>#DIV/0!</v>
      </c>
      <c r="I280" s="42">
        <f t="shared" si="23"/>
        <v>0</v>
      </c>
      <c r="J280" s="38">
        <f t="shared" si="19"/>
        <v>0</v>
      </c>
    </row>
    <row r="281" spans="1:10" ht="150.44999999999999" hidden="1" customHeight="1" x14ac:dyDescent="0.4">
      <c r="A281" s="60" t="s">
        <v>235</v>
      </c>
      <c r="B281" s="41">
        <v>33010200</v>
      </c>
      <c r="C281" s="91">
        <v>500000</v>
      </c>
      <c r="D281" s="42">
        <v>350000</v>
      </c>
      <c r="E281" s="42">
        <v>367094.6</v>
      </c>
      <c r="F281" s="43">
        <f t="shared" si="20"/>
        <v>73.41892</v>
      </c>
      <c r="G281" s="42">
        <f t="shared" si="21"/>
        <v>-132905.40000000002</v>
      </c>
      <c r="H281" s="43">
        <f t="shared" si="22"/>
        <v>104.88417142857142</v>
      </c>
      <c r="I281" s="42">
        <f t="shared" si="23"/>
        <v>17094.599999999977</v>
      </c>
      <c r="J281" s="38">
        <f t="shared" si="19"/>
        <v>0.66671842567600681</v>
      </c>
    </row>
    <row r="282" spans="1:10" ht="90.15" hidden="1" customHeight="1" x14ac:dyDescent="0.4">
      <c r="A282" s="60" t="s">
        <v>236</v>
      </c>
      <c r="B282" s="41">
        <v>33010400</v>
      </c>
      <c r="C282" s="91">
        <v>73000</v>
      </c>
      <c r="D282" s="42">
        <v>54755</v>
      </c>
      <c r="E282" s="42">
        <v>61902.419999999991</v>
      </c>
      <c r="F282" s="43">
        <f t="shared" si="20"/>
        <v>84.797835616438348</v>
      </c>
      <c r="G282" s="42">
        <f t="shared" si="21"/>
        <v>-11097.580000000009</v>
      </c>
      <c r="H282" s="43">
        <f t="shared" si="22"/>
        <v>113.05345630536023</v>
      </c>
      <c r="I282" s="42">
        <f t="shared" si="23"/>
        <v>7147.419999999991</v>
      </c>
      <c r="J282" s="38">
        <f t="shared" si="19"/>
        <v>0.112427379776044</v>
      </c>
    </row>
    <row r="283" spans="1:10" ht="76.5" customHeight="1" x14ac:dyDescent="0.4">
      <c r="A283" s="60" t="s">
        <v>237</v>
      </c>
      <c r="B283" s="41">
        <v>24110700</v>
      </c>
      <c r="C283" s="223"/>
      <c r="D283" s="140"/>
      <c r="E283" s="140">
        <v>23</v>
      </c>
      <c r="F283" s="43"/>
      <c r="G283" s="42">
        <f t="shared" si="21"/>
        <v>23</v>
      </c>
      <c r="H283" s="43"/>
      <c r="I283" s="42">
        <f t="shared" si="23"/>
        <v>23</v>
      </c>
      <c r="J283" s="38">
        <f t="shared" si="19"/>
        <v>4.1772676009257991E-5</v>
      </c>
    </row>
    <row r="284" spans="1:10" s="75" customFormat="1" ht="71.55" customHeight="1" x14ac:dyDescent="0.55000000000000004">
      <c r="A284" s="32" t="s">
        <v>238</v>
      </c>
      <c r="B284" s="27"/>
      <c r="C284" s="28">
        <f>C273+C274</f>
        <v>112056683</v>
      </c>
      <c r="D284" s="28">
        <f>D273+D274</f>
        <v>20696755</v>
      </c>
      <c r="E284" s="28">
        <f>E273+E274</f>
        <v>55059915.230000004</v>
      </c>
      <c r="F284" s="29">
        <f t="shared" si="20"/>
        <v>49.135771072217089</v>
      </c>
      <c r="G284" s="28">
        <f t="shared" si="21"/>
        <v>-56996767.769999996</v>
      </c>
      <c r="H284" s="29"/>
      <c r="I284" s="28">
        <f t="shared" si="23"/>
        <v>34363160.230000004</v>
      </c>
      <c r="J284" s="163">
        <f t="shared" si="19"/>
        <v>100</v>
      </c>
    </row>
    <row r="285" spans="1:10" s="33" customFormat="1" ht="63.15" customHeight="1" x14ac:dyDescent="0.35">
      <c r="A285" s="32" t="s">
        <v>239</v>
      </c>
      <c r="B285" s="27"/>
      <c r="C285" s="28">
        <v>95624114</v>
      </c>
      <c r="D285" s="28">
        <v>88584314</v>
      </c>
      <c r="E285" s="28">
        <v>11255725.91</v>
      </c>
      <c r="F285" s="29">
        <f t="shared" si="20"/>
        <v>11.770802822810991</v>
      </c>
      <c r="G285" s="28">
        <f t="shared" si="21"/>
        <v>-84368388.090000004</v>
      </c>
      <c r="H285" s="29">
        <f t="shared" si="22"/>
        <v>12.706229129911195</v>
      </c>
      <c r="I285" s="28">
        <f t="shared" si="23"/>
        <v>-77328588.090000004</v>
      </c>
      <c r="J285" s="95"/>
    </row>
    <row r="286" spans="1:10" s="33" customFormat="1" ht="97.65" hidden="1" customHeight="1" x14ac:dyDescent="0.35">
      <c r="A286" s="32" t="s">
        <v>240</v>
      </c>
      <c r="B286" s="27">
        <v>41031400</v>
      </c>
      <c r="C286" s="28">
        <v>37883300</v>
      </c>
      <c r="D286" s="28">
        <v>36000000</v>
      </c>
      <c r="E286" s="28">
        <v>113060.91</v>
      </c>
      <c r="F286" s="29">
        <f t="shared" si="20"/>
        <v>0.29844525160162921</v>
      </c>
      <c r="G286" s="28">
        <f t="shared" si="21"/>
        <v>-37770239.090000004</v>
      </c>
      <c r="H286" s="29">
        <f t="shared" si="22"/>
        <v>0.31405808333333335</v>
      </c>
      <c r="I286" s="28">
        <f t="shared" si="23"/>
        <v>-35886939.090000004</v>
      </c>
      <c r="J286" s="95"/>
    </row>
    <row r="287" spans="1:10" s="33" customFormat="1" ht="97.65" hidden="1" customHeight="1" x14ac:dyDescent="0.35">
      <c r="A287" s="32" t="s">
        <v>162</v>
      </c>
      <c r="B287" s="27">
        <v>41034500</v>
      </c>
      <c r="C287" s="28">
        <v>8211800</v>
      </c>
      <c r="D287" s="28">
        <v>8211800</v>
      </c>
      <c r="E287" s="28">
        <v>7162365</v>
      </c>
      <c r="F287" s="29">
        <f t="shared" si="20"/>
        <v>87.220402347840903</v>
      </c>
      <c r="G287" s="28">
        <f t="shared" si="21"/>
        <v>-1049435</v>
      </c>
      <c r="H287" s="29">
        <f t="shared" si="22"/>
        <v>87.220402347840903</v>
      </c>
      <c r="I287" s="28">
        <f t="shared" si="23"/>
        <v>-1049435</v>
      </c>
      <c r="J287" s="95"/>
    </row>
    <row r="288" spans="1:10" s="33" customFormat="1" ht="409.6" hidden="1" customHeight="1" x14ac:dyDescent="0.35">
      <c r="A288" s="164" t="s">
        <v>241</v>
      </c>
      <c r="B288" s="27">
        <v>41052900</v>
      </c>
      <c r="C288" s="28">
        <v>38687914</v>
      </c>
      <c r="D288" s="28">
        <v>38687914</v>
      </c>
      <c r="E288" s="28">
        <v>0</v>
      </c>
      <c r="F288" s="29">
        <f t="shared" si="20"/>
        <v>0</v>
      </c>
      <c r="G288" s="28">
        <f t="shared" si="21"/>
        <v>-38687914</v>
      </c>
      <c r="H288" s="29">
        <f t="shared" si="22"/>
        <v>0</v>
      </c>
      <c r="I288" s="28">
        <f t="shared" si="23"/>
        <v>-38687914</v>
      </c>
      <c r="J288" s="95"/>
    </row>
    <row r="289" spans="1:10" s="33" customFormat="1" ht="65.099999999999994" hidden="1" customHeight="1" x14ac:dyDescent="0.35">
      <c r="A289" s="32" t="s">
        <v>242</v>
      </c>
      <c r="B289" s="27">
        <v>41053600</v>
      </c>
      <c r="C289" s="28">
        <v>3928100</v>
      </c>
      <c r="D289" s="28">
        <v>3928100</v>
      </c>
      <c r="E289" s="28">
        <v>3928100</v>
      </c>
      <c r="F289" s="29">
        <f t="shared" si="20"/>
        <v>100</v>
      </c>
      <c r="G289" s="28">
        <f t="shared" si="21"/>
        <v>0</v>
      </c>
      <c r="H289" s="29">
        <f t="shared" si="22"/>
        <v>100</v>
      </c>
      <c r="I289" s="28">
        <f t="shared" si="23"/>
        <v>0</v>
      </c>
      <c r="J289" s="95"/>
    </row>
    <row r="290" spans="1:10" s="33" customFormat="1" ht="43.2" hidden="1" x14ac:dyDescent="0.35">
      <c r="A290" s="32"/>
      <c r="B290" s="27">
        <v>41034301</v>
      </c>
      <c r="C290" s="28"/>
      <c r="D290" s="28"/>
      <c r="E290" s="28"/>
      <c r="F290" s="29" t="e">
        <f t="shared" si="20"/>
        <v>#DIV/0!</v>
      </c>
      <c r="G290" s="28">
        <f t="shared" si="21"/>
        <v>0</v>
      </c>
      <c r="H290" s="29" t="e">
        <f t="shared" si="22"/>
        <v>#DIV/0!</v>
      </c>
      <c r="I290" s="28">
        <f t="shared" si="23"/>
        <v>0</v>
      </c>
      <c r="J290" s="95"/>
    </row>
    <row r="291" spans="1:10" s="33" customFormat="1" ht="43.2" hidden="1" x14ac:dyDescent="0.35">
      <c r="A291" s="32"/>
      <c r="B291" s="27">
        <v>41034500</v>
      </c>
      <c r="C291" s="28"/>
      <c r="D291" s="28"/>
      <c r="E291" s="28"/>
      <c r="F291" s="29" t="e">
        <f t="shared" si="20"/>
        <v>#DIV/0!</v>
      </c>
      <c r="G291" s="28">
        <f t="shared" si="21"/>
        <v>0</v>
      </c>
      <c r="H291" s="29" t="e">
        <f t="shared" si="22"/>
        <v>#DIV/0!</v>
      </c>
      <c r="I291" s="28">
        <f t="shared" si="23"/>
        <v>0</v>
      </c>
      <c r="J291" s="95"/>
    </row>
    <row r="292" spans="1:10" s="33" customFormat="1" ht="43.2" hidden="1" customHeight="1" x14ac:dyDescent="0.35">
      <c r="A292" s="165" t="s">
        <v>181</v>
      </c>
      <c r="B292" s="228">
        <v>41053900</v>
      </c>
      <c r="C292" s="28">
        <f>C293+C294</f>
        <v>0</v>
      </c>
      <c r="D292" s="28">
        <f>D293+D294</f>
        <v>0</v>
      </c>
      <c r="E292" s="28">
        <f>E293+E294</f>
        <v>0</v>
      </c>
      <c r="F292" s="29" t="e">
        <f t="shared" si="20"/>
        <v>#DIV/0!</v>
      </c>
      <c r="G292" s="28">
        <f t="shared" si="21"/>
        <v>0</v>
      </c>
      <c r="H292" s="29" t="e">
        <f t="shared" si="22"/>
        <v>#DIV/0!</v>
      </c>
      <c r="I292" s="28">
        <f t="shared" si="23"/>
        <v>0</v>
      </c>
      <c r="J292" s="95"/>
    </row>
    <row r="293" spans="1:10" s="33" customFormat="1" ht="43.2" hidden="1" customHeight="1" x14ac:dyDescent="0.35">
      <c r="A293" s="165" t="s">
        <v>243</v>
      </c>
      <c r="B293" s="229"/>
      <c r="C293" s="28">
        <v>0</v>
      </c>
      <c r="D293" s="28">
        <v>0</v>
      </c>
      <c r="E293" s="28">
        <v>0</v>
      </c>
      <c r="F293" s="29" t="e">
        <f t="shared" si="20"/>
        <v>#DIV/0!</v>
      </c>
      <c r="G293" s="28">
        <f t="shared" si="21"/>
        <v>0</v>
      </c>
      <c r="H293" s="29" t="e">
        <f t="shared" si="22"/>
        <v>#DIV/0!</v>
      </c>
      <c r="I293" s="28">
        <f t="shared" si="23"/>
        <v>0</v>
      </c>
      <c r="J293" s="95"/>
    </row>
    <row r="294" spans="1:10" s="33" customFormat="1" ht="43.2" hidden="1" customHeight="1" x14ac:dyDescent="0.35">
      <c r="A294" s="165" t="s">
        <v>244</v>
      </c>
      <c r="B294" s="230"/>
      <c r="C294" s="28"/>
      <c r="D294" s="28"/>
      <c r="E294" s="28"/>
      <c r="F294" s="29" t="e">
        <f t="shared" si="20"/>
        <v>#DIV/0!</v>
      </c>
      <c r="G294" s="28">
        <f t="shared" si="21"/>
        <v>0</v>
      </c>
      <c r="H294" s="29" t="e">
        <f t="shared" si="22"/>
        <v>#DIV/0!</v>
      </c>
      <c r="I294" s="28">
        <f t="shared" si="23"/>
        <v>0</v>
      </c>
      <c r="J294" s="95"/>
    </row>
    <row r="295" spans="1:10" s="33" customFormat="1" ht="60.45" customHeight="1" x14ac:dyDescent="0.35">
      <c r="A295" s="32" t="s">
        <v>245</v>
      </c>
      <c r="B295" s="27"/>
      <c r="C295" s="28">
        <f>C285+C284</f>
        <v>207680797</v>
      </c>
      <c r="D295" s="28">
        <f>D285+D284</f>
        <v>109281069</v>
      </c>
      <c r="E295" s="28">
        <f>E285+E284</f>
        <v>66315641.140000001</v>
      </c>
      <c r="F295" s="29">
        <f t="shared" si="20"/>
        <v>31.931522845610033</v>
      </c>
      <c r="G295" s="28">
        <f t="shared" si="21"/>
        <v>-141365155.86000001</v>
      </c>
      <c r="H295" s="29"/>
      <c r="I295" s="28">
        <f t="shared" si="23"/>
        <v>-42965427.859999999</v>
      </c>
      <c r="J295" s="95"/>
    </row>
    <row r="296" spans="1:10" s="33" customFormat="1" ht="69" customHeight="1" x14ac:dyDescent="0.35">
      <c r="A296" s="165" t="s">
        <v>246</v>
      </c>
      <c r="B296" s="166"/>
      <c r="C296" s="167">
        <f>C295+C221</f>
        <v>4378115352.4499998</v>
      </c>
      <c r="D296" s="167">
        <f>D295+D221</f>
        <v>3046670574.4499998</v>
      </c>
      <c r="E296" s="167">
        <f>E295+E221</f>
        <v>2527688371.0900002</v>
      </c>
      <c r="F296" s="29">
        <f t="shared" si="20"/>
        <v>57.734622494025935</v>
      </c>
      <c r="G296" s="28">
        <f t="shared" si="21"/>
        <v>-1850426981.3599997</v>
      </c>
      <c r="H296" s="29">
        <f t="shared" si="22"/>
        <v>82.965595042920299</v>
      </c>
      <c r="I296" s="28">
        <f t="shared" si="23"/>
        <v>-518982203.35999966</v>
      </c>
      <c r="J296" s="168"/>
    </row>
    <row r="297" spans="1:10" s="75" customFormat="1" ht="63.15" customHeight="1" thickBot="1" x14ac:dyDescent="0.65">
      <c r="A297" s="169" t="s">
        <v>247</v>
      </c>
      <c r="B297" s="170"/>
      <c r="C297" s="171">
        <f>C284+C151</f>
        <v>3783199335</v>
      </c>
      <c r="D297" s="171">
        <f>D284+D151</f>
        <v>2558084812</v>
      </c>
      <c r="E297" s="171">
        <f>E284+E151</f>
        <v>2111941316.0100005</v>
      </c>
      <c r="F297" s="172">
        <f>E297/C297*100</f>
        <v>55.824214613053172</v>
      </c>
      <c r="G297" s="171">
        <f>E297-C297</f>
        <v>-1671258018.9899995</v>
      </c>
      <c r="H297" s="172">
        <f>E297/D297*100</f>
        <v>82.559472074688998</v>
      </c>
      <c r="I297" s="171">
        <f>E297-D297</f>
        <v>-446143495.98999953</v>
      </c>
      <c r="J297" s="173"/>
    </row>
    <row r="298" spans="1:10" ht="30.9" hidden="1" customHeight="1" thickBot="1" x14ac:dyDescent="0.5">
      <c r="A298" s="174"/>
      <c r="B298" s="175"/>
      <c r="C298" s="176"/>
      <c r="D298" s="176"/>
      <c r="E298" s="176"/>
      <c r="F298" s="176"/>
      <c r="G298" s="176"/>
      <c r="H298" s="176"/>
      <c r="I298" s="176"/>
      <c r="J298" s="177"/>
    </row>
    <row r="299" spans="1:10" ht="52.8" customHeight="1" x14ac:dyDescent="0.45">
      <c r="B299" s="179"/>
      <c r="C299" s="180"/>
      <c r="D299" s="180"/>
      <c r="E299" s="180"/>
      <c r="F299" s="181"/>
      <c r="G299" s="181"/>
      <c r="H299" s="181"/>
      <c r="I299" s="181"/>
      <c r="J299" s="181"/>
    </row>
    <row r="300" spans="1:10" s="185" customFormat="1" ht="55.8" customHeight="1" x14ac:dyDescent="0.55000000000000004">
      <c r="A300" s="182"/>
      <c r="B300" s="183"/>
      <c r="C300" s="214"/>
      <c r="D300" s="214"/>
      <c r="E300" s="214"/>
      <c r="F300" s="184"/>
      <c r="G300" s="184"/>
      <c r="H300" s="184"/>
      <c r="I300" s="184"/>
      <c r="J300" s="184"/>
    </row>
    <row r="301" spans="1:10" x14ac:dyDescent="0.4">
      <c r="A301" s="186"/>
      <c r="B301" s="179"/>
      <c r="C301" s="187"/>
      <c r="D301" s="187"/>
      <c r="E301" s="187"/>
      <c r="F301" s="187"/>
      <c r="G301" s="187"/>
      <c r="H301" s="187"/>
      <c r="I301" s="187"/>
      <c r="J301" s="187"/>
    </row>
    <row r="302" spans="1:10" s="4" customFormat="1" ht="66.900000000000006" customHeight="1" x14ac:dyDescent="0.5">
      <c r="A302" s="188"/>
      <c r="B302" s="189"/>
      <c r="C302" s="5"/>
      <c r="D302" s="190"/>
      <c r="E302" s="190"/>
      <c r="F302" s="5"/>
      <c r="G302" s="5"/>
      <c r="H302" s="5"/>
      <c r="I302" s="5"/>
      <c r="J302" s="5"/>
    </row>
    <row r="303" spans="1:10" s="4" customFormat="1" ht="24.6" x14ac:dyDescent="0.4">
      <c r="A303" s="191"/>
      <c r="B303" s="189"/>
      <c r="C303" s="178"/>
      <c r="D303" s="192"/>
      <c r="E303" s="178"/>
      <c r="F303" s="178"/>
      <c r="G303" s="178"/>
      <c r="H303" s="178"/>
      <c r="I303" s="178"/>
      <c r="J303" s="178"/>
    </row>
    <row r="304" spans="1:10" s="4" customFormat="1" x14ac:dyDescent="0.4">
      <c r="A304" s="191"/>
      <c r="B304" s="193"/>
      <c r="C304" s="178"/>
      <c r="D304" s="178"/>
      <c r="E304" s="178"/>
      <c r="F304" s="178"/>
      <c r="G304" s="178"/>
      <c r="H304" s="178"/>
      <c r="I304" s="178"/>
      <c r="J304" s="178"/>
    </row>
    <row r="305" spans="1:10" s="4" customFormat="1" x14ac:dyDescent="0.4">
      <c r="A305" s="194"/>
      <c r="B305" s="193"/>
      <c r="C305" s="70"/>
      <c r="D305" s="70"/>
      <c r="E305" s="70"/>
      <c r="F305" s="70"/>
      <c r="G305" s="70"/>
      <c r="H305" s="70"/>
      <c r="I305" s="70"/>
      <c r="J305" s="70"/>
    </row>
    <row r="306" spans="1:10" s="4" customFormat="1" x14ac:dyDescent="0.4">
      <c r="A306" s="194"/>
      <c r="B306" s="193"/>
      <c r="C306" s="70"/>
      <c r="D306" s="70"/>
      <c r="E306" s="70"/>
      <c r="F306" s="70"/>
      <c r="G306" s="70"/>
      <c r="H306" s="70"/>
      <c r="I306" s="70"/>
      <c r="J306" s="70"/>
    </row>
    <row r="307" spans="1:10" s="4" customFormat="1" x14ac:dyDescent="0.4">
      <c r="A307" s="195"/>
      <c r="B307" s="196"/>
      <c r="C307" s="70"/>
      <c r="D307" s="70"/>
      <c r="E307" s="70"/>
      <c r="F307" s="70"/>
      <c r="G307" s="70"/>
      <c r="H307" s="70"/>
      <c r="I307" s="70"/>
      <c r="J307" s="70"/>
    </row>
    <row r="308" spans="1:10" s="4" customFormat="1" x14ac:dyDescent="0.4">
      <c r="A308" s="195"/>
      <c r="B308" s="197"/>
      <c r="C308" s="150"/>
      <c r="D308" s="150"/>
      <c r="E308" s="150"/>
      <c r="F308" s="150"/>
      <c r="G308" s="150"/>
      <c r="H308" s="150"/>
      <c r="I308" s="150"/>
      <c r="J308" s="150"/>
    </row>
    <row r="309" spans="1:10" s="4" customFormat="1" x14ac:dyDescent="0.4">
      <c r="A309" s="198"/>
      <c r="B309" s="197"/>
      <c r="C309" s="150"/>
      <c r="D309" s="150"/>
      <c r="E309" s="150"/>
      <c r="F309" s="150"/>
      <c r="G309" s="150"/>
      <c r="H309" s="150"/>
      <c r="I309" s="150"/>
      <c r="J309" s="150"/>
    </row>
    <row r="310" spans="1:10" s="4" customFormat="1" x14ac:dyDescent="0.4">
      <c r="A310" s="195"/>
      <c r="B310" s="196"/>
      <c r="C310" s="70"/>
      <c r="D310" s="70"/>
      <c r="E310" s="70"/>
      <c r="F310" s="70"/>
      <c r="G310" s="70"/>
      <c r="H310" s="70"/>
      <c r="I310" s="70"/>
      <c r="J310" s="70"/>
    </row>
    <row r="311" spans="1:10" s="4" customFormat="1" x14ac:dyDescent="0.4">
      <c r="A311" s="195"/>
      <c r="B311" s="196"/>
      <c r="C311" s="70"/>
      <c r="D311" s="70"/>
      <c r="E311" s="70"/>
      <c r="F311" s="70"/>
      <c r="G311" s="70"/>
      <c r="H311" s="70"/>
      <c r="I311" s="70"/>
      <c r="J311" s="70"/>
    </row>
    <row r="312" spans="1:10" s="4" customFormat="1" x14ac:dyDescent="0.4">
      <c r="A312" s="195"/>
      <c r="B312" s="196"/>
      <c r="C312" s="70"/>
      <c r="D312" s="70"/>
      <c r="E312" s="70"/>
      <c r="F312" s="70"/>
      <c r="G312" s="70"/>
      <c r="H312" s="70"/>
      <c r="I312" s="70"/>
      <c r="J312" s="70"/>
    </row>
    <row r="313" spans="1:10" s="4" customFormat="1" x14ac:dyDescent="0.4">
      <c r="A313" s="195"/>
      <c r="B313" s="196"/>
      <c r="C313" s="70"/>
      <c r="D313" s="70"/>
      <c r="E313" s="70"/>
      <c r="F313" s="70"/>
      <c r="G313" s="70"/>
      <c r="H313" s="70"/>
      <c r="I313" s="70"/>
      <c r="J313" s="70"/>
    </row>
    <row r="314" spans="1:10" s="4" customFormat="1" x14ac:dyDescent="0.4">
      <c r="A314" s="195"/>
      <c r="B314" s="196"/>
      <c r="C314" s="70"/>
      <c r="D314" s="70"/>
      <c r="E314" s="70"/>
      <c r="F314" s="70"/>
      <c r="G314" s="70"/>
      <c r="H314" s="70"/>
      <c r="I314" s="70"/>
      <c r="J314" s="70"/>
    </row>
    <row r="315" spans="1:10" s="4" customFormat="1" x14ac:dyDescent="0.4">
      <c r="A315" s="195"/>
      <c r="B315" s="196"/>
      <c r="C315" s="70"/>
      <c r="D315" s="70"/>
      <c r="E315" s="70"/>
      <c r="F315" s="70"/>
      <c r="G315" s="70"/>
      <c r="H315" s="70"/>
      <c r="I315" s="70"/>
      <c r="J315" s="70"/>
    </row>
    <row r="316" spans="1:10" s="4" customFormat="1" x14ac:dyDescent="0.4">
      <c r="A316" s="195"/>
      <c r="B316" s="196"/>
      <c r="C316" s="70"/>
      <c r="D316" s="70"/>
      <c r="E316" s="70"/>
      <c r="F316" s="70"/>
      <c r="G316" s="70"/>
      <c r="H316" s="70"/>
      <c r="I316" s="70"/>
      <c r="J316" s="70"/>
    </row>
    <row r="317" spans="1:10" s="4" customFormat="1" x14ac:dyDescent="0.4">
      <c r="A317" s="195"/>
      <c r="B317" s="197"/>
      <c r="C317" s="70"/>
      <c r="D317" s="70"/>
      <c r="E317" s="70"/>
      <c r="F317" s="70"/>
      <c r="G317" s="70"/>
      <c r="H317" s="70"/>
      <c r="I317" s="70"/>
      <c r="J317" s="70"/>
    </row>
    <row r="318" spans="1:10" s="4" customFormat="1" x14ac:dyDescent="0.4">
      <c r="A318" s="195"/>
      <c r="B318" s="197"/>
      <c r="C318" s="70"/>
      <c r="D318" s="70"/>
      <c r="E318" s="70"/>
      <c r="F318" s="70"/>
      <c r="G318" s="70"/>
      <c r="H318" s="70"/>
      <c r="I318" s="70"/>
      <c r="J318" s="70"/>
    </row>
    <row r="319" spans="1:10" s="4" customFormat="1" x14ac:dyDescent="0.4">
      <c r="A319" s="195"/>
      <c r="B319" s="197"/>
      <c r="C319" s="70"/>
      <c r="D319" s="70"/>
      <c r="E319" s="70"/>
      <c r="F319" s="70"/>
      <c r="G319" s="70"/>
      <c r="H319" s="70"/>
      <c r="I319" s="70"/>
      <c r="J319" s="70"/>
    </row>
    <row r="320" spans="1:10" s="4" customFormat="1" x14ac:dyDescent="0.4">
      <c r="A320" s="195"/>
      <c r="B320" s="197"/>
      <c r="C320" s="70"/>
      <c r="D320" s="70"/>
      <c r="E320" s="70"/>
      <c r="F320" s="70"/>
      <c r="G320" s="70"/>
      <c r="H320" s="70"/>
      <c r="I320" s="70"/>
      <c r="J320" s="70"/>
    </row>
    <row r="321" spans="1:10" s="4" customFormat="1" x14ac:dyDescent="0.4">
      <c r="A321" s="195"/>
      <c r="B321" s="197"/>
      <c r="C321" s="70"/>
      <c r="D321" s="70"/>
      <c r="E321" s="70"/>
      <c r="F321" s="70"/>
      <c r="G321" s="70"/>
      <c r="H321" s="70"/>
      <c r="I321" s="70"/>
      <c r="J321" s="70"/>
    </row>
    <row r="322" spans="1:10" s="4" customFormat="1" x14ac:dyDescent="0.4">
      <c r="A322" s="195"/>
      <c r="B322" s="197"/>
      <c r="C322" s="70"/>
      <c r="D322" s="70"/>
      <c r="E322" s="70"/>
      <c r="F322" s="70"/>
      <c r="G322" s="70"/>
      <c r="H322" s="70"/>
      <c r="I322" s="70"/>
      <c r="J322" s="70"/>
    </row>
    <row r="323" spans="1:10" s="4" customFormat="1" x14ac:dyDescent="0.4">
      <c r="A323" s="195"/>
      <c r="B323" s="197"/>
      <c r="C323" s="70"/>
      <c r="D323" s="70"/>
      <c r="E323" s="70"/>
      <c r="F323" s="70"/>
      <c r="G323" s="70"/>
      <c r="H323" s="70"/>
      <c r="I323" s="70"/>
      <c r="J323" s="70"/>
    </row>
    <row r="324" spans="1:10" s="4" customFormat="1" x14ac:dyDescent="0.4">
      <c r="A324" s="195"/>
      <c r="B324" s="197"/>
      <c r="C324" s="5"/>
      <c r="D324" s="5"/>
      <c r="E324" s="5"/>
      <c r="F324" s="5"/>
      <c r="G324" s="5"/>
      <c r="H324" s="5"/>
      <c r="I324" s="5"/>
      <c r="J324" s="5"/>
    </row>
    <row r="325" spans="1:10" s="4" customFormat="1" x14ac:dyDescent="0.4">
      <c r="A325" s="195"/>
      <c r="B325" s="197"/>
      <c r="C325" s="178"/>
      <c r="D325" s="178"/>
      <c r="E325" s="178"/>
      <c r="F325" s="178"/>
      <c r="G325" s="178"/>
      <c r="H325" s="178"/>
      <c r="I325" s="178"/>
      <c r="J325" s="178"/>
    </row>
    <row r="326" spans="1:10" s="4" customFormat="1" x14ac:dyDescent="0.4">
      <c r="A326" s="195"/>
      <c r="B326" s="197"/>
      <c r="C326" s="5"/>
      <c r="D326" s="70"/>
      <c r="E326" s="199"/>
      <c r="F326" s="5"/>
      <c r="G326" s="70"/>
      <c r="H326" s="199"/>
      <c r="I326" s="5"/>
      <c r="J326" s="70"/>
    </row>
    <row r="327" spans="1:10" s="4" customFormat="1" x14ac:dyDescent="0.4">
      <c r="A327" s="195"/>
      <c r="B327" s="197"/>
      <c r="C327" s="70"/>
      <c r="D327" s="70"/>
      <c r="E327" s="70"/>
      <c r="F327" s="70"/>
      <c r="G327" s="70"/>
      <c r="H327" s="70"/>
      <c r="I327" s="70"/>
      <c r="J327" s="70"/>
    </row>
    <row r="328" spans="1:10" s="4" customFormat="1" x14ac:dyDescent="0.4">
      <c r="A328" s="195"/>
      <c r="B328" s="197"/>
      <c r="C328" s="70"/>
      <c r="D328" s="70"/>
      <c r="E328" s="70"/>
      <c r="F328" s="70"/>
      <c r="G328" s="70"/>
      <c r="H328" s="70"/>
      <c r="I328" s="70"/>
      <c r="J328" s="70"/>
    </row>
    <row r="329" spans="1:10" s="4" customFormat="1" x14ac:dyDescent="0.4">
      <c r="A329" s="195"/>
      <c r="B329" s="197"/>
      <c r="C329" s="70"/>
      <c r="D329" s="70"/>
      <c r="E329" s="70"/>
      <c r="F329" s="70"/>
      <c r="G329" s="70"/>
      <c r="H329" s="70"/>
      <c r="I329" s="70"/>
      <c r="J329" s="70"/>
    </row>
    <row r="330" spans="1:10" s="4" customFormat="1" x14ac:dyDescent="0.4">
      <c r="A330" s="194"/>
      <c r="B330" s="197"/>
      <c r="C330" s="178"/>
      <c r="D330" s="178"/>
      <c r="E330" s="178"/>
      <c r="F330" s="178"/>
      <c r="G330" s="178"/>
      <c r="H330" s="178"/>
      <c r="I330" s="178"/>
      <c r="J330" s="178"/>
    </row>
    <row r="331" spans="1:10" s="4" customFormat="1" x14ac:dyDescent="0.4">
      <c r="A331" s="194"/>
      <c r="B331" s="197"/>
      <c r="C331" s="178"/>
      <c r="D331" s="178"/>
      <c r="E331" s="178"/>
      <c r="F331" s="178"/>
      <c r="G331" s="178"/>
      <c r="H331" s="178"/>
      <c r="I331" s="178"/>
      <c r="J331" s="178"/>
    </row>
    <row r="332" spans="1:10" s="4" customFormat="1" x14ac:dyDescent="0.4">
      <c r="A332" s="195"/>
      <c r="B332" s="197"/>
      <c r="C332" s="70"/>
      <c r="D332" s="70"/>
      <c r="E332" s="70"/>
      <c r="F332" s="70"/>
      <c r="G332" s="70"/>
      <c r="H332" s="70"/>
      <c r="I332" s="70"/>
      <c r="J332" s="70"/>
    </row>
    <row r="333" spans="1:10" s="4" customFormat="1" x14ac:dyDescent="0.4">
      <c r="A333" s="195"/>
      <c r="B333" s="197"/>
      <c r="C333" s="70"/>
      <c r="D333" s="70"/>
      <c r="E333" s="70"/>
      <c r="F333" s="70"/>
      <c r="G333" s="70"/>
      <c r="H333" s="70"/>
      <c r="I333" s="70"/>
      <c r="J333" s="70"/>
    </row>
    <row r="334" spans="1:10" s="4" customFormat="1" x14ac:dyDescent="0.4">
      <c r="A334" s="195"/>
      <c r="B334" s="196"/>
      <c r="C334" s="70"/>
      <c r="D334" s="70"/>
      <c r="E334" s="70"/>
      <c r="F334" s="70"/>
      <c r="G334" s="70"/>
      <c r="H334" s="70"/>
      <c r="I334" s="70"/>
      <c r="J334" s="70"/>
    </row>
    <row r="335" spans="1:10" s="4" customFormat="1" x14ac:dyDescent="0.4">
      <c r="A335" s="195"/>
      <c r="B335" s="196"/>
      <c r="C335" s="70"/>
      <c r="D335" s="70"/>
      <c r="E335" s="70"/>
      <c r="F335" s="70"/>
      <c r="G335" s="70"/>
      <c r="H335" s="70"/>
      <c r="I335" s="70"/>
      <c r="J335" s="70"/>
    </row>
    <row r="336" spans="1:10" s="4" customFormat="1" x14ac:dyDescent="0.4">
      <c r="A336" s="195"/>
      <c r="B336" s="196"/>
      <c r="C336" s="70"/>
      <c r="D336" s="70"/>
      <c r="E336" s="70"/>
      <c r="F336" s="70"/>
      <c r="G336" s="70"/>
      <c r="H336" s="70"/>
      <c r="I336" s="70"/>
      <c r="J336" s="70"/>
    </row>
    <row r="337" spans="1:10" s="4" customFormat="1" x14ac:dyDescent="0.4">
      <c r="A337" s="191"/>
      <c r="B337" s="196"/>
      <c r="C337" s="178"/>
      <c r="D337" s="178"/>
      <c r="E337" s="178"/>
      <c r="F337" s="178"/>
      <c r="G337" s="178"/>
      <c r="H337" s="178"/>
      <c r="I337" s="178"/>
      <c r="J337" s="178"/>
    </row>
    <row r="338" spans="1:10" s="4" customFormat="1" x14ac:dyDescent="0.4">
      <c r="A338" s="200"/>
      <c r="B338" s="196"/>
      <c r="C338" s="70"/>
      <c r="D338" s="70"/>
      <c r="E338" s="70"/>
      <c r="F338" s="70"/>
      <c r="G338" s="70"/>
      <c r="H338" s="70"/>
      <c r="I338" s="70"/>
      <c r="J338" s="70"/>
    </row>
    <row r="339" spans="1:10" s="4" customFormat="1" x14ac:dyDescent="0.4">
      <c r="A339" s="195"/>
      <c r="B339" s="196"/>
      <c r="C339" s="70"/>
      <c r="D339" s="70"/>
      <c r="E339" s="70"/>
      <c r="F339" s="70"/>
      <c r="G339" s="70"/>
      <c r="H339" s="70"/>
      <c r="I339" s="70"/>
      <c r="J339" s="70"/>
    </row>
    <row r="340" spans="1:10" s="4" customFormat="1" x14ac:dyDescent="0.4">
      <c r="A340" s="195"/>
      <c r="B340" s="196"/>
      <c r="C340" s="70"/>
      <c r="D340" s="70"/>
      <c r="E340" s="70"/>
      <c r="F340" s="70"/>
      <c r="G340" s="70"/>
      <c r="H340" s="70"/>
      <c r="I340" s="70"/>
      <c r="J340" s="70"/>
    </row>
    <row r="341" spans="1:10" s="4" customFormat="1" x14ac:dyDescent="0.4">
      <c r="A341" s="195"/>
      <c r="B341" s="196"/>
      <c r="C341" s="70"/>
      <c r="D341" s="70"/>
      <c r="E341" s="70"/>
      <c r="F341" s="70"/>
      <c r="G341" s="70"/>
      <c r="H341" s="70"/>
      <c r="I341" s="70"/>
      <c r="J341" s="70"/>
    </row>
    <row r="342" spans="1:10" s="4" customFormat="1" x14ac:dyDescent="0.4">
      <c r="A342" s="191"/>
      <c r="B342" s="196"/>
      <c r="C342" s="15"/>
      <c r="D342" s="15"/>
      <c r="E342" s="15"/>
      <c r="F342" s="15"/>
      <c r="G342" s="15"/>
      <c r="H342" s="15"/>
      <c r="I342" s="15"/>
      <c r="J342" s="15"/>
    </row>
    <row r="343" spans="1:10" s="4" customFormat="1" x14ac:dyDescent="0.4">
      <c r="A343" s="191"/>
      <c r="B343" s="196"/>
      <c r="C343" s="15"/>
      <c r="D343" s="15"/>
      <c r="E343" s="15"/>
      <c r="F343" s="15"/>
      <c r="G343" s="15"/>
      <c r="H343" s="15"/>
      <c r="I343" s="15"/>
      <c r="J343" s="15"/>
    </row>
    <row r="344" spans="1:10" s="4" customFormat="1" x14ac:dyDescent="0.4">
      <c r="A344" s="194"/>
      <c r="B344" s="196"/>
      <c r="C344" s="70"/>
      <c r="D344" s="70"/>
      <c r="E344" s="70"/>
      <c r="F344" s="70"/>
      <c r="G344" s="70"/>
      <c r="H344" s="70"/>
      <c r="I344" s="70"/>
      <c r="J344" s="70"/>
    </row>
    <row r="345" spans="1:10" s="4" customFormat="1" x14ac:dyDescent="0.4">
      <c r="A345" s="194"/>
      <c r="B345" s="196"/>
      <c r="C345" s="70"/>
      <c r="D345" s="70"/>
      <c r="E345" s="70"/>
      <c r="F345" s="70"/>
      <c r="G345" s="70"/>
      <c r="H345" s="70"/>
      <c r="I345" s="70"/>
      <c r="J345" s="70"/>
    </row>
    <row r="346" spans="1:10" s="4" customFormat="1" x14ac:dyDescent="0.4">
      <c r="A346" s="195"/>
      <c r="B346" s="196"/>
      <c r="C346" s="70"/>
      <c r="D346" s="70"/>
      <c r="E346" s="70"/>
      <c r="F346" s="70"/>
      <c r="G346" s="70"/>
      <c r="H346" s="70"/>
      <c r="I346" s="70"/>
      <c r="J346" s="70"/>
    </row>
    <row r="347" spans="1:10" s="4" customFormat="1" x14ac:dyDescent="0.4">
      <c r="A347" s="195"/>
      <c r="B347" s="196"/>
      <c r="C347" s="70"/>
      <c r="D347" s="70"/>
      <c r="E347" s="70"/>
      <c r="F347" s="70"/>
      <c r="G347" s="70"/>
      <c r="H347" s="70"/>
      <c r="I347" s="70"/>
      <c r="J347" s="70"/>
    </row>
    <row r="348" spans="1:10" s="4" customFormat="1" x14ac:dyDescent="0.4">
      <c r="A348" s="195"/>
      <c r="B348" s="196"/>
      <c r="C348" s="70"/>
      <c r="D348" s="70"/>
      <c r="E348" s="70"/>
      <c r="F348" s="70"/>
      <c r="G348" s="70"/>
      <c r="H348" s="70"/>
      <c r="I348" s="70"/>
      <c r="J348" s="70"/>
    </row>
    <row r="349" spans="1:10" s="4" customFormat="1" x14ac:dyDescent="0.4">
      <c r="A349" s="191"/>
      <c r="B349" s="196"/>
      <c r="C349" s="178"/>
      <c r="D349" s="178"/>
      <c r="E349" s="178"/>
      <c r="F349" s="178"/>
      <c r="G349" s="178"/>
      <c r="H349" s="178"/>
      <c r="I349" s="178"/>
      <c r="J349" s="178"/>
    </row>
    <row r="350" spans="1:10" s="4" customFormat="1" x14ac:dyDescent="0.4">
      <c r="A350" s="191"/>
      <c r="B350" s="196"/>
      <c r="C350" s="178"/>
      <c r="D350" s="178"/>
      <c r="E350" s="178"/>
      <c r="F350" s="178"/>
      <c r="G350" s="178"/>
      <c r="H350" s="178"/>
      <c r="I350" s="178"/>
      <c r="J350" s="178"/>
    </row>
    <row r="351" spans="1:10" s="4" customFormat="1" x14ac:dyDescent="0.4">
      <c r="A351" s="194"/>
      <c r="B351" s="196"/>
      <c r="C351" s="178"/>
      <c r="D351" s="178"/>
      <c r="E351" s="178"/>
      <c r="F351" s="178"/>
      <c r="G351" s="178"/>
      <c r="H351" s="178"/>
      <c r="I351" s="178"/>
      <c r="J351" s="178"/>
    </row>
    <row r="352" spans="1:10" s="4" customFormat="1" x14ac:dyDescent="0.4">
      <c r="A352" s="194"/>
      <c r="B352" s="196"/>
      <c r="C352" s="70"/>
      <c r="D352" s="70"/>
      <c r="E352" s="70"/>
      <c r="F352" s="70"/>
      <c r="G352" s="70"/>
      <c r="H352" s="70"/>
      <c r="I352" s="70"/>
      <c r="J352" s="70"/>
    </row>
    <row r="353" spans="1:10" s="4" customFormat="1" x14ac:dyDescent="0.4">
      <c r="A353" s="195"/>
      <c r="B353" s="196"/>
      <c r="C353" s="70"/>
      <c r="D353" s="70"/>
      <c r="E353" s="70"/>
      <c r="F353" s="70"/>
      <c r="G353" s="70"/>
      <c r="H353" s="70"/>
      <c r="I353" s="70"/>
      <c r="J353" s="70"/>
    </row>
    <row r="354" spans="1:10" s="4" customFormat="1" x14ac:dyDescent="0.4">
      <c r="A354" s="195"/>
      <c r="B354" s="196"/>
      <c r="C354" s="70"/>
      <c r="D354" s="70"/>
      <c r="E354" s="70"/>
      <c r="F354" s="70"/>
      <c r="G354" s="70"/>
      <c r="H354" s="70"/>
      <c r="I354" s="70"/>
      <c r="J354" s="70"/>
    </row>
    <row r="355" spans="1:10" s="4" customFormat="1" x14ac:dyDescent="0.4">
      <c r="A355" s="195"/>
      <c r="B355" s="196"/>
      <c r="C355" s="70"/>
      <c r="D355" s="70"/>
      <c r="E355" s="70"/>
      <c r="F355" s="70"/>
      <c r="G355" s="70"/>
      <c r="H355" s="70"/>
      <c r="I355" s="70"/>
      <c r="J355" s="70"/>
    </row>
    <row r="356" spans="1:10" s="4" customFormat="1" x14ac:dyDescent="0.4">
      <c r="A356" s="191"/>
      <c r="B356" s="196"/>
      <c r="C356" s="15"/>
      <c r="D356" s="15"/>
      <c r="E356" s="15"/>
      <c r="F356" s="15"/>
      <c r="G356" s="15"/>
      <c r="H356" s="15"/>
      <c r="I356" s="15"/>
      <c r="J356" s="15"/>
    </row>
    <row r="357" spans="1:10" s="4" customFormat="1" x14ac:dyDescent="0.4">
      <c r="A357" s="191"/>
      <c r="B357" s="196"/>
      <c r="C357" s="15"/>
      <c r="D357" s="15"/>
      <c r="E357" s="15"/>
      <c r="F357" s="15"/>
      <c r="G357" s="15"/>
      <c r="H357" s="15"/>
      <c r="I357" s="15"/>
      <c r="J357" s="15"/>
    </row>
    <row r="358" spans="1:10" s="4" customFormat="1" x14ac:dyDescent="0.4">
      <c r="A358" s="194"/>
      <c r="B358" s="196"/>
      <c r="C358" s="15"/>
      <c r="D358" s="178"/>
      <c r="E358" s="178"/>
      <c r="F358" s="15"/>
      <c r="G358" s="178"/>
      <c r="H358" s="178"/>
      <c r="I358" s="15"/>
      <c r="J358" s="178"/>
    </row>
    <row r="359" spans="1:10" s="4" customFormat="1" x14ac:dyDescent="0.4">
      <c r="A359" s="194"/>
      <c r="B359" s="196"/>
      <c r="C359" s="70"/>
      <c r="D359" s="70"/>
      <c r="E359" s="70"/>
      <c r="F359" s="70"/>
      <c r="G359" s="70"/>
      <c r="H359" s="70"/>
      <c r="I359" s="70"/>
      <c r="J359" s="70"/>
    </row>
    <row r="360" spans="1:10" s="4" customFormat="1" x14ac:dyDescent="0.4">
      <c r="A360" s="195"/>
      <c r="B360" s="196"/>
      <c r="C360" s="70"/>
      <c r="D360" s="70"/>
      <c r="E360" s="70"/>
      <c r="F360" s="70"/>
      <c r="G360" s="70"/>
      <c r="H360" s="70"/>
      <c r="I360" s="70"/>
      <c r="J360" s="70"/>
    </row>
    <row r="361" spans="1:10" s="4" customFormat="1" x14ac:dyDescent="0.4">
      <c r="A361" s="195"/>
      <c r="B361" s="196"/>
      <c r="C361" s="70"/>
      <c r="D361" s="70"/>
      <c r="E361" s="70"/>
      <c r="F361" s="70"/>
      <c r="G361" s="70"/>
      <c r="H361" s="70"/>
      <c r="I361" s="70"/>
      <c r="J361" s="70"/>
    </row>
    <row r="362" spans="1:10" s="4" customFormat="1" x14ac:dyDescent="0.4">
      <c r="A362" s="195"/>
      <c r="B362" s="196"/>
      <c r="C362" s="70"/>
      <c r="D362" s="70"/>
      <c r="E362" s="70"/>
      <c r="F362" s="70"/>
      <c r="G362" s="70"/>
      <c r="H362" s="70"/>
      <c r="I362" s="70"/>
      <c r="J362" s="70"/>
    </row>
    <row r="363" spans="1:10" s="4" customFormat="1" x14ac:dyDescent="0.4">
      <c r="A363" s="191"/>
      <c r="B363" s="196"/>
      <c r="C363" s="15"/>
      <c r="D363" s="15"/>
      <c r="E363" s="15"/>
      <c r="F363" s="15"/>
      <c r="G363" s="15"/>
      <c r="H363" s="15"/>
      <c r="I363" s="15"/>
      <c r="J363" s="15"/>
    </row>
    <row r="364" spans="1:10" s="4" customFormat="1" x14ac:dyDescent="0.4">
      <c r="A364" s="191"/>
      <c r="B364" s="196"/>
      <c r="C364" s="15"/>
      <c r="D364" s="15"/>
      <c r="E364" s="15"/>
      <c r="F364" s="15"/>
      <c r="G364" s="15"/>
      <c r="H364" s="15"/>
      <c r="I364" s="15"/>
      <c r="J364" s="15"/>
    </row>
    <row r="365" spans="1:10" s="4" customFormat="1" x14ac:dyDescent="0.4">
      <c r="A365" s="194"/>
      <c r="B365" s="196"/>
      <c r="C365" s="15"/>
      <c r="D365" s="15"/>
      <c r="E365" s="15"/>
      <c r="F365" s="15"/>
      <c r="G365" s="15"/>
      <c r="H365" s="15"/>
      <c r="I365" s="15"/>
      <c r="J365" s="15"/>
    </row>
    <row r="366" spans="1:10" s="4" customFormat="1" x14ac:dyDescent="0.4">
      <c r="A366" s="194"/>
      <c r="B366" s="196"/>
      <c r="C366" s="70"/>
      <c r="D366" s="70"/>
      <c r="E366" s="70"/>
      <c r="F366" s="70"/>
      <c r="G366" s="70"/>
      <c r="H366" s="70"/>
      <c r="I366" s="70"/>
      <c r="J366" s="70"/>
    </row>
    <row r="367" spans="1:10" s="4" customFormat="1" x14ac:dyDescent="0.4">
      <c r="A367" s="195"/>
      <c r="B367" s="196"/>
      <c r="C367" s="70"/>
      <c r="D367" s="70"/>
      <c r="E367" s="70"/>
      <c r="F367" s="70"/>
      <c r="G367" s="70"/>
      <c r="H367" s="70"/>
      <c r="I367" s="70"/>
      <c r="J367" s="70"/>
    </row>
    <row r="368" spans="1:10" s="4" customFormat="1" x14ac:dyDescent="0.4">
      <c r="A368" s="195"/>
      <c r="B368" s="196"/>
      <c r="C368" s="70"/>
      <c r="D368" s="70"/>
      <c r="E368" s="70"/>
      <c r="F368" s="70"/>
      <c r="G368" s="70"/>
      <c r="H368" s="70"/>
      <c r="I368" s="70"/>
      <c r="J368" s="70"/>
    </row>
    <row r="369" spans="1:10" s="4" customFormat="1" x14ac:dyDescent="0.4">
      <c r="A369" s="195"/>
      <c r="B369" s="196"/>
      <c r="C369" s="70"/>
      <c r="D369" s="70"/>
      <c r="E369" s="70"/>
      <c r="F369" s="70"/>
      <c r="G369" s="70"/>
      <c r="H369" s="70"/>
      <c r="I369" s="70"/>
      <c r="J369" s="70"/>
    </row>
    <row r="370" spans="1:10" s="4" customFormat="1" x14ac:dyDescent="0.4">
      <c r="A370" s="191"/>
      <c r="B370" s="196"/>
      <c r="C370" s="15"/>
      <c r="D370" s="15"/>
      <c r="E370" s="15"/>
      <c r="F370" s="15"/>
      <c r="G370" s="15"/>
      <c r="H370" s="15"/>
      <c r="I370" s="15"/>
      <c r="J370" s="15"/>
    </row>
    <row r="371" spans="1:10" s="4" customFormat="1" x14ac:dyDescent="0.4">
      <c r="A371" s="191"/>
      <c r="B371" s="196"/>
      <c r="C371" s="15"/>
      <c r="D371" s="15"/>
      <c r="E371" s="15"/>
      <c r="F371" s="15"/>
      <c r="G371" s="15"/>
      <c r="H371" s="15"/>
      <c r="I371" s="15"/>
      <c r="J371" s="15"/>
    </row>
    <row r="372" spans="1:10" s="4" customFormat="1" x14ac:dyDescent="0.4">
      <c r="A372" s="194"/>
      <c r="B372" s="196"/>
      <c r="C372" s="15"/>
      <c r="D372" s="15"/>
      <c r="E372" s="15"/>
      <c r="F372" s="15"/>
      <c r="G372" s="15"/>
      <c r="H372" s="15"/>
      <c r="I372" s="15"/>
      <c r="J372" s="15"/>
    </row>
    <row r="373" spans="1:10" s="4" customFormat="1" x14ac:dyDescent="0.4">
      <c r="A373" s="194"/>
      <c r="B373" s="196"/>
      <c r="C373" s="70"/>
      <c r="D373" s="70"/>
      <c r="E373" s="70"/>
      <c r="F373" s="70"/>
      <c r="G373" s="70"/>
      <c r="H373" s="70"/>
      <c r="I373" s="70"/>
      <c r="J373" s="70"/>
    </row>
    <row r="374" spans="1:10" s="4" customFormat="1" x14ac:dyDescent="0.4">
      <c r="A374" s="195"/>
      <c r="B374" s="196"/>
      <c r="C374" s="70"/>
      <c r="D374" s="70"/>
      <c r="E374" s="70"/>
      <c r="F374" s="70"/>
      <c r="G374" s="70"/>
      <c r="H374" s="70"/>
      <c r="I374" s="70"/>
      <c r="J374" s="70"/>
    </row>
    <row r="375" spans="1:10" s="4" customFormat="1" x14ac:dyDescent="0.4">
      <c r="A375" s="195"/>
      <c r="B375" s="196"/>
      <c r="C375" s="70"/>
      <c r="D375" s="70"/>
      <c r="E375" s="70"/>
      <c r="F375" s="70"/>
      <c r="G375" s="70"/>
      <c r="H375" s="70"/>
      <c r="I375" s="70"/>
      <c r="J375" s="70"/>
    </row>
    <row r="376" spans="1:10" s="4" customFormat="1" x14ac:dyDescent="0.4">
      <c r="A376" s="195"/>
      <c r="B376" s="196"/>
      <c r="C376" s="70"/>
      <c r="D376" s="70"/>
      <c r="E376" s="70"/>
      <c r="F376" s="70"/>
      <c r="G376" s="70"/>
      <c r="H376" s="70"/>
      <c r="I376" s="70"/>
      <c r="J376" s="70"/>
    </row>
    <row r="377" spans="1:10" s="4" customFormat="1" x14ac:dyDescent="0.4">
      <c r="A377" s="191"/>
      <c r="B377" s="196"/>
      <c r="C377" s="15"/>
      <c r="D377" s="15"/>
      <c r="E377" s="15"/>
      <c r="F377" s="15"/>
      <c r="G377" s="15"/>
      <c r="H377" s="15"/>
      <c r="I377" s="15"/>
      <c r="J377" s="15"/>
    </row>
    <row r="378" spans="1:10" s="4" customFormat="1" x14ac:dyDescent="0.4">
      <c r="A378" s="191"/>
      <c r="B378" s="196"/>
      <c r="C378" s="15"/>
      <c r="D378" s="15"/>
      <c r="E378" s="15"/>
      <c r="F378" s="15"/>
      <c r="G378" s="15"/>
      <c r="H378" s="15"/>
      <c r="I378" s="15"/>
      <c r="J378" s="15"/>
    </row>
    <row r="379" spans="1:10" s="4" customFormat="1" x14ac:dyDescent="0.4">
      <c r="A379" s="194"/>
      <c r="B379" s="196"/>
      <c r="C379" s="15"/>
      <c r="D379" s="15"/>
      <c r="E379" s="15"/>
      <c r="F379" s="15"/>
      <c r="G379" s="15"/>
      <c r="H379" s="15"/>
      <c r="I379" s="15"/>
      <c r="J379" s="15"/>
    </row>
    <row r="380" spans="1:10" s="4" customFormat="1" x14ac:dyDescent="0.4">
      <c r="A380" s="194"/>
      <c r="B380" s="196"/>
      <c r="C380" s="70"/>
      <c r="D380" s="70"/>
      <c r="E380" s="70"/>
      <c r="F380" s="70"/>
      <c r="G380" s="70"/>
      <c r="H380" s="70"/>
      <c r="I380" s="70"/>
      <c r="J380" s="70"/>
    </row>
    <row r="381" spans="1:10" s="4" customFormat="1" x14ac:dyDescent="0.4">
      <c r="A381" s="195"/>
      <c r="B381" s="196"/>
      <c r="C381" s="70"/>
      <c r="D381" s="70"/>
      <c r="E381" s="70"/>
      <c r="F381" s="70"/>
      <c r="G381" s="70"/>
      <c r="H381" s="70"/>
      <c r="I381" s="70"/>
      <c r="J381" s="70"/>
    </row>
    <row r="382" spans="1:10" s="4" customFormat="1" x14ac:dyDescent="0.4">
      <c r="A382" s="195"/>
      <c r="B382" s="196"/>
      <c r="C382" s="70"/>
      <c r="D382" s="70"/>
      <c r="E382" s="70"/>
      <c r="F382" s="70"/>
      <c r="G382" s="70"/>
      <c r="H382" s="70"/>
      <c r="I382" s="70"/>
      <c r="J382" s="70"/>
    </row>
    <row r="383" spans="1:10" s="4" customFormat="1" x14ac:dyDescent="0.4">
      <c r="A383" s="195"/>
      <c r="B383" s="196"/>
      <c r="C383" s="70"/>
      <c r="D383" s="70"/>
      <c r="E383" s="70"/>
      <c r="F383" s="70"/>
      <c r="G383" s="70"/>
      <c r="H383" s="70"/>
      <c r="I383" s="70"/>
      <c r="J383" s="70"/>
    </row>
    <row r="384" spans="1:10" s="4" customFormat="1" x14ac:dyDescent="0.4">
      <c r="A384" s="195"/>
      <c r="B384" s="196"/>
      <c r="C384" s="70"/>
      <c r="D384" s="70"/>
      <c r="E384" s="70"/>
      <c r="F384" s="70"/>
      <c r="G384" s="70"/>
      <c r="H384" s="70"/>
      <c r="I384" s="70"/>
      <c r="J384" s="70"/>
    </row>
    <row r="385" spans="1:10" s="4" customFormat="1" x14ac:dyDescent="0.4">
      <c r="A385" s="195"/>
      <c r="B385" s="196"/>
      <c r="C385" s="70"/>
      <c r="D385" s="70"/>
      <c r="E385" s="70"/>
      <c r="F385" s="70"/>
      <c r="G385" s="70"/>
      <c r="H385" s="70"/>
      <c r="I385" s="70"/>
      <c r="J385" s="70"/>
    </row>
    <row r="386" spans="1:10" s="4" customFormat="1" x14ac:dyDescent="0.4">
      <c r="A386" s="195"/>
      <c r="B386" s="196"/>
      <c r="C386" s="70"/>
      <c r="D386" s="70"/>
      <c r="E386" s="70"/>
      <c r="F386" s="70"/>
      <c r="G386" s="70"/>
      <c r="H386" s="70"/>
      <c r="I386" s="70"/>
      <c r="J386" s="70"/>
    </row>
    <row r="387" spans="1:10" s="4" customFormat="1" x14ac:dyDescent="0.4">
      <c r="A387" s="195"/>
      <c r="B387" s="196"/>
      <c r="C387" s="70"/>
      <c r="D387" s="70"/>
      <c r="E387" s="70"/>
      <c r="F387" s="70"/>
      <c r="G387" s="70"/>
      <c r="H387" s="70"/>
      <c r="I387" s="70"/>
      <c r="J387" s="70"/>
    </row>
    <row r="388" spans="1:10" s="4" customFormat="1" x14ac:dyDescent="0.4">
      <c r="A388" s="195"/>
      <c r="B388" s="196"/>
      <c r="C388" s="70"/>
      <c r="D388" s="70"/>
      <c r="E388" s="70"/>
      <c r="F388" s="70"/>
      <c r="G388" s="70"/>
      <c r="H388" s="70"/>
      <c r="I388" s="70"/>
      <c r="J388" s="70"/>
    </row>
    <row r="389" spans="1:10" s="4" customFormat="1" x14ac:dyDescent="0.4">
      <c r="A389" s="195"/>
      <c r="B389" s="196"/>
      <c r="C389" s="70"/>
      <c r="D389" s="70"/>
      <c r="E389" s="70"/>
      <c r="F389" s="70"/>
      <c r="G389" s="70"/>
      <c r="H389" s="70"/>
      <c r="I389" s="70"/>
      <c r="J389" s="70"/>
    </row>
    <row r="390" spans="1:10" s="4" customFormat="1" x14ac:dyDescent="0.4">
      <c r="A390" s="195"/>
      <c r="B390" s="196"/>
      <c r="C390" s="70"/>
      <c r="D390" s="70"/>
      <c r="E390" s="70"/>
      <c r="F390" s="70"/>
      <c r="G390" s="70"/>
      <c r="H390" s="70"/>
      <c r="I390" s="70"/>
      <c r="J390" s="70"/>
    </row>
    <row r="391" spans="1:10" s="4" customFormat="1" x14ac:dyDescent="0.4">
      <c r="A391" s="195"/>
      <c r="B391" s="196"/>
      <c r="C391" s="70"/>
      <c r="D391" s="70"/>
      <c r="E391" s="70"/>
      <c r="F391" s="70"/>
      <c r="G391" s="70"/>
      <c r="H391" s="70"/>
      <c r="I391" s="70"/>
      <c r="J391" s="70"/>
    </row>
    <row r="392" spans="1:10" s="4" customFormat="1" x14ac:dyDescent="0.4">
      <c r="A392" s="195"/>
      <c r="B392" s="196"/>
      <c r="C392" s="70"/>
      <c r="D392" s="70"/>
      <c r="E392" s="70"/>
      <c r="F392" s="70"/>
      <c r="G392" s="70"/>
      <c r="H392" s="70"/>
      <c r="I392" s="70"/>
      <c r="J392" s="70"/>
    </row>
    <row r="393" spans="1:10" s="4" customFormat="1" x14ac:dyDescent="0.4">
      <c r="A393" s="195"/>
      <c r="B393" s="196"/>
      <c r="C393" s="70"/>
      <c r="D393" s="70"/>
      <c r="E393" s="70"/>
      <c r="F393" s="70"/>
      <c r="G393" s="70"/>
      <c r="H393" s="70"/>
      <c r="I393" s="70"/>
      <c r="J393" s="70"/>
    </row>
    <row r="394" spans="1:10" s="4" customFormat="1" x14ac:dyDescent="0.4">
      <c r="A394" s="195"/>
      <c r="B394" s="196"/>
      <c r="C394" s="70"/>
      <c r="D394" s="70"/>
      <c r="E394" s="70"/>
      <c r="F394" s="70"/>
      <c r="G394" s="70"/>
      <c r="H394" s="70"/>
      <c r="I394" s="70"/>
      <c r="J394" s="70"/>
    </row>
    <row r="395" spans="1:10" s="4" customFormat="1" x14ac:dyDescent="0.4">
      <c r="A395" s="195"/>
      <c r="B395" s="196"/>
      <c r="C395" s="70"/>
      <c r="D395" s="70"/>
      <c r="E395" s="70"/>
      <c r="F395" s="70"/>
      <c r="G395" s="70"/>
      <c r="H395" s="70"/>
      <c r="I395" s="70"/>
      <c r="J395" s="70"/>
    </row>
    <row r="396" spans="1:10" s="4" customFormat="1" x14ac:dyDescent="0.4">
      <c r="A396" s="195"/>
      <c r="B396" s="201"/>
      <c r="C396" s="70"/>
      <c r="D396" s="70"/>
      <c r="E396" s="70"/>
      <c r="F396" s="70"/>
      <c r="G396" s="70"/>
      <c r="H396" s="70"/>
      <c r="I396" s="70"/>
      <c r="J396" s="70"/>
    </row>
    <row r="397" spans="1:10" s="4" customFormat="1" x14ac:dyDescent="0.4">
      <c r="A397" s="191"/>
      <c r="B397" s="201"/>
      <c r="C397" s="178"/>
      <c r="D397" s="178"/>
      <c r="E397" s="178"/>
      <c r="F397" s="178"/>
      <c r="G397" s="178"/>
      <c r="H397" s="178"/>
      <c r="I397" s="178"/>
      <c r="J397" s="178"/>
    </row>
    <row r="398" spans="1:10" s="4" customFormat="1" x14ac:dyDescent="0.4">
      <c r="A398" s="191"/>
      <c r="B398" s="201"/>
      <c r="C398" s="178"/>
      <c r="D398" s="178"/>
      <c r="E398" s="178"/>
      <c r="F398" s="178"/>
      <c r="G398" s="178"/>
      <c r="H398" s="178"/>
      <c r="I398" s="178"/>
      <c r="J398" s="178"/>
    </row>
    <row r="399" spans="1:10" s="4" customFormat="1" x14ac:dyDescent="0.4">
      <c r="A399" s="194"/>
      <c r="B399" s="201"/>
      <c r="C399" s="178"/>
      <c r="D399" s="178"/>
      <c r="E399" s="178"/>
      <c r="F399" s="178"/>
      <c r="G399" s="178"/>
      <c r="H399" s="178"/>
      <c r="I399" s="178"/>
      <c r="J399" s="178"/>
    </row>
    <row r="400" spans="1:10" x14ac:dyDescent="0.4">
      <c r="A400" s="186"/>
      <c r="B400" s="202"/>
      <c r="C400" s="203"/>
      <c r="D400" s="203"/>
      <c r="E400" s="203"/>
      <c r="F400" s="203"/>
      <c r="G400" s="203"/>
      <c r="H400" s="203"/>
      <c r="I400" s="203"/>
      <c r="J400" s="203"/>
    </row>
    <row r="401" spans="1:10" x14ac:dyDescent="0.4">
      <c r="B401" s="202"/>
      <c r="C401" s="203"/>
      <c r="D401" s="203"/>
      <c r="E401" s="203"/>
      <c r="F401" s="203"/>
      <c r="G401" s="203"/>
      <c r="H401" s="203"/>
      <c r="I401" s="203"/>
      <c r="J401" s="203"/>
    </row>
    <row r="402" spans="1:10" x14ac:dyDescent="0.4">
      <c r="B402" s="202"/>
      <c r="C402" s="203"/>
      <c r="D402" s="203"/>
      <c r="E402" s="203"/>
      <c r="F402" s="203"/>
      <c r="G402" s="203"/>
      <c r="H402" s="203"/>
      <c r="I402" s="203"/>
      <c r="J402" s="203"/>
    </row>
    <row r="403" spans="1:10" x14ac:dyDescent="0.4">
      <c r="B403" s="202"/>
      <c r="C403" s="13"/>
      <c r="D403" s="13"/>
      <c r="E403" s="13"/>
      <c r="F403" s="13"/>
      <c r="G403" s="13"/>
      <c r="H403" s="13"/>
      <c r="I403" s="13"/>
      <c r="J403" s="13"/>
    </row>
    <row r="404" spans="1:10" s="152" customFormat="1" ht="22.2" x14ac:dyDescent="0.35">
      <c r="A404" s="204"/>
      <c r="B404" s="205"/>
      <c r="C404" s="206"/>
      <c r="D404" s="207"/>
      <c r="E404" s="207"/>
      <c r="F404" s="206"/>
      <c r="G404" s="207"/>
      <c r="H404" s="207"/>
      <c r="I404" s="206"/>
      <c r="J404" s="207"/>
    </row>
    <row r="405" spans="1:10" x14ac:dyDescent="0.4">
      <c r="A405" s="208"/>
      <c r="B405" s="202"/>
      <c r="C405" s="209"/>
      <c r="D405" s="209"/>
      <c r="E405" s="209"/>
      <c r="F405" s="209"/>
      <c r="G405" s="209"/>
      <c r="H405" s="209"/>
      <c r="I405" s="209"/>
      <c r="J405" s="209"/>
    </row>
    <row r="406" spans="1:10" x14ac:dyDescent="0.4">
      <c r="B406" s="202"/>
      <c r="C406" s="209"/>
      <c r="D406" s="209"/>
      <c r="E406" s="209"/>
      <c r="F406" s="209"/>
      <c r="G406" s="209"/>
      <c r="H406" s="209"/>
      <c r="I406" s="209"/>
      <c r="J406" s="209"/>
    </row>
    <row r="407" spans="1:10" x14ac:dyDescent="0.4">
      <c r="B407" s="202"/>
      <c r="C407" s="13"/>
      <c r="D407" s="13"/>
      <c r="E407" s="13"/>
      <c r="F407" s="13"/>
      <c r="G407" s="13"/>
      <c r="H407" s="13"/>
      <c r="I407" s="13"/>
      <c r="J407" s="13"/>
    </row>
    <row r="408" spans="1:10" x14ac:dyDescent="0.4">
      <c r="B408" s="210"/>
      <c r="C408" s="13"/>
      <c r="D408" s="13"/>
      <c r="E408" s="13"/>
      <c r="F408" s="13"/>
      <c r="G408" s="13"/>
      <c r="H408" s="13"/>
      <c r="I408" s="13"/>
      <c r="J408" s="13"/>
    </row>
    <row r="409" spans="1:10" s="152" customFormat="1" ht="22.2" x14ac:dyDescent="0.35">
      <c r="A409" s="204"/>
      <c r="B409" s="211"/>
      <c r="C409" s="206"/>
      <c r="D409" s="206"/>
      <c r="E409" s="206"/>
      <c r="F409" s="206"/>
      <c r="G409" s="206"/>
      <c r="H409" s="206"/>
      <c r="I409" s="206"/>
      <c r="J409" s="206"/>
    </row>
    <row r="410" spans="1:10" x14ac:dyDescent="0.4">
      <c r="A410" s="208"/>
      <c r="B410" s="179"/>
      <c r="C410" s="13"/>
      <c r="D410" s="13"/>
      <c r="E410" s="13"/>
      <c r="F410" s="13"/>
      <c r="G410" s="13"/>
      <c r="H410" s="13"/>
      <c r="I410" s="13"/>
      <c r="J410" s="13"/>
    </row>
    <row r="411" spans="1:10" x14ac:dyDescent="0.4">
      <c r="B411" s="179"/>
      <c r="C411" s="203"/>
      <c r="D411" s="203"/>
      <c r="E411" s="203"/>
      <c r="F411" s="203"/>
      <c r="G411" s="203"/>
      <c r="H411" s="203"/>
      <c r="I411" s="203"/>
      <c r="J411" s="203"/>
    </row>
    <row r="412" spans="1:10" x14ac:dyDescent="0.4">
      <c r="B412" s="179"/>
      <c r="C412" s="203"/>
      <c r="D412" s="203"/>
      <c r="E412" s="203"/>
      <c r="F412" s="203"/>
      <c r="G412" s="203"/>
      <c r="H412" s="203"/>
      <c r="I412" s="203"/>
      <c r="J412" s="203"/>
    </row>
    <row r="413" spans="1:10" x14ac:dyDescent="0.4">
      <c r="B413" s="179"/>
      <c r="C413" s="13"/>
      <c r="D413" s="13"/>
      <c r="E413" s="13"/>
      <c r="F413" s="13"/>
      <c r="G413" s="13"/>
      <c r="H413" s="13"/>
      <c r="I413" s="13"/>
      <c r="J413" s="13"/>
    </row>
    <row r="414" spans="1:10" s="152" customFormat="1" ht="22.2" x14ac:dyDescent="0.35">
      <c r="A414" s="204"/>
      <c r="B414" s="211"/>
      <c r="C414" s="206"/>
      <c r="D414" s="206"/>
      <c r="E414" s="206"/>
      <c r="F414" s="206"/>
      <c r="G414" s="206"/>
      <c r="H414" s="206"/>
      <c r="I414" s="206"/>
      <c r="J414" s="206"/>
    </row>
    <row r="415" spans="1:10" x14ac:dyDescent="0.4">
      <c r="A415" s="208"/>
      <c r="B415" s="179"/>
      <c r="C415" s="13"/>
      <c r="D415" s="13"/>
      <c r="E415" s="13"/>
      <c r="F415" s="13"/>
      <c r="G415" s="13"/>
      <c r="H415" s="13"/>
      <c r="I415" s="13"/>
      <c r="J415" s="13"/>
    </row>
    <row r="416" spans="1:10" x14ac:dyDescent="0.4">
      <c r="B416" s="179"/>
      <c r="C416" s="13"/>
      <c r="D416" s="13"/>
      <c r="E416" s="13"/>
      <c r="F416" s="13"/>
      <c r="G416" s="13"/>
      <c r="H416" s="13"/>
      <c r="I416" s="13"/>
      <c r="J416" s="13"/>
    </row>
    <row r="417" spans="1:10" x14ac:dyDescent="0.4">
      <c r="B417" s="179"/>
      <c r="C417" s="13"/>
      <c r="D417" s="13"/>
      <c r="E417" s="13"/>
      <c r="F417" s="13"/>
      <c r="G417" s="13"/>
      <c r="H417" s="13"/>
      <c r="I417" s="13"/>
      <c r="J417" s="13"/>
    </row>
    <row r="418" spans="1:10" x14ac:dyDescent="0.4">
      <c r="B418" s="179"/>
      <c r="C418" s="203"/>
      <c r="D418" s="203"/>
      <c r="E418" s="203"/>
      <c r="F418" s="203"/>
      <c r="G418" s="203"/>
      <c r="H418" s="203"/>
      <c r="I418" s="203"/>
      <c r="J418" s="203"/>
    </row>
    <row r="419" spans="1:10" x14ac:dyDescent="0.4">
      <c r="A419" s="11"/>
      <c r="B419" s="179"/>
      <c r="C419" s="212"/>
      <c r="D419" s="212"/>
      <c r="E419" s="212"/>
      <c r="F419" s="212"/>
      <c r="G419" s="212"/>
      <c r="H419" s="212"/>
      <c r="I419" s="212"/>
      <c r="J419" s="212"/>
    </row>
    <row r="420" spans="1:10" x14ac:dyDescent="0.4">
      <c r="A420" s="11"/>
      <c r="B420" s="179"/>
      <c r="C420" s="212"/>
      <c r="D420" s="212"/>
      <c r="E420" s="212"/>
      <c r="F420" s="212"/>
      <c r="G420" s="212"/>
      <c r="H420" s="212"/>
      <c r="I420" s="212"/>
      <c r="J420" s="212"/>
    </row>
    <row r="421" spans="1:10" x14ac:dyDescent="0.4">
      <c r="A421" s="186"/>
      <c r="B421" s="179"/>
      <c r="C421" s="212"/>
      <c r="D421" s="212"/>
      <c r="E421" s="212"/>
      <c r="F421" s="212"/>
      <c r="G421" s="212"/>
      <c r="H421" s="212"/>
      <c r="I421" s="212"/>
      <c r="J421" s="212"/>
    </row>
    <row r="422" spans="1:10" x14ac:dyDescent="0.4">
      <c r="A422" s="186"/>
      <c r="B422" s="179"/>
      <c r="C422" s="203"/>
      <c r="D422" s="203"/>
      <c r="E422" s="203"/>
      <c r="F422" s="203"/>
      <c r="G422" s="203"/>
      <c r="H422" s="203"/>
      <c r="I422" s="203"/>
      <c r="J422" s="203"/>
    </row>
    <row r="423" spans="1:10" x14ac:dyDescent="0.4">
      <c r="B423" s="179"/>
      <c r="C423" s="203"/>
      <c r="D423" s="203"/>
      <c r="E423" s="203"/>
      <c r="F423" s="203"/>
      <c r="G423" s="203"/>
      <c r="H423" s="203"/>
      <c r="I423" s="203"/>
      <c r="J423" s="203"/>
    </row>
    <row r="424" spans="1:10" x14ac:dyDescent="0.4">
      <c r="B424" s="179"/>
      <c r="C424" s="203"/>
      <c r="D424" s="203"/>
      <c r="E424" s="203"/>
      <c r="F424" s="203"/>
      <c r="G424" s="203"/>
      <c r="H424" s="203"/>
      <c r="I424" s="203"/>
      <c r="J424" s="203"/>
    </row>
    <row r="425" spans="1:10" x14ac:dyDescent="0.4">
      <c r="B425" s="179"/>
      <c r="C425" s="203"/>
      <c r="D425" s="203"/>
      <c r="E425" s="203"/>
      <c r="F425" s="203"/>
      <c r="G425" s="203"/>
      <c r="H425" s="203"/>
      <c r="I425" s="203"/>
      <c r="J425" s="203"/>
    </row>
    <row r="426" spans="1:10" x14ac:dyDescent="0.4">
      <c r="A426" s="11"/>
      <c r="B426" s="179"/>
      <c r="C426" s="212"/>
      <c r="D426" s="212"/>
      <c r="E426" s="212"/>
      <c r="F426" s="212"/>
      <c r="G426" s="212"/>
      <c r="H426" s="212"/>
      <c r="I426" s="212"/>
      <c r="J426" s="212"/>
    </row>
    <row r="427" spans="1:10" x14ac:dyDescent="0.4">
      <c r="A427" s="11"/>
      <c r="B427" s="179"/>
      <c r="C427" s="212"/>
      <c r="D427" s="212"/>
      <c r="E427" s="212"/>
      <c r="F427" s="212"/>
      <c r="G427" s="212"/>
      <c r="H427" s="212"/>
      <c r="I427" s="212"/>
      <c r="J427" s="212"/>
    </row>
    <row r="428" spans="1:10" x14ac:dyDescent="0.4">
      <c r="A428" s="186"/>
      <c r="B428" s="179"/>
      <c r="C428" s="212"/>
      <c r="D428" s="212"/>
      <c r="E428" s="212"/>
      <c r="F428" s="212"/>
      <c r="G428" s="212"/>
      <c r="H428" s="212"/>
      <c r="I428" s="212"/>
      <c r="J428" s="212"/>
    </row>
    <row r="429" spans="1:10" x14ac:dyDescent="0.4">
      <c r="A429" s="186"/>
      <c r="B429" s="179"/>
      <c r="C429" s="203"/>
      <c r="D429" s="203"/>
      <c r="E429" s="203"/>
      <c r="F429" s="203"/>
      <c r="G429" s="203"/>
      <c r="H429" s="203"/>
      <c r="I429" s="203"/>
      <c r="J429" s="203"/>
    </row>
    <row r="430" spans="1:10" x14ac:dyDescent="0.4">
      <c r="B430" s="179"/>
      <c r="C430" s="203"/>
      <c r="D430" s="203"/>
      <c r="E430" s="203"/>
      <c r="F430" s="203"/>
      <c r="G430" s="203"/>
      <c r="H430" s="203"/>
      <c r="I430" s="203"/>
      <c r="J430" s="203"/>
    </row>
    <row r="431" spans="1:10" x14ac:dyDescent="0.4">
      <c r="B431" s="179"/>
      <c r="C431" s="203"/>
      <c r="D431" s="203"/>
      <c r="E431" s="203"/>
      <c r="F431" s="203"/>
      <c r="G431" s="203"/>
      <c r="H431" s="203"/>
      <c r="I431" s="203"/>
      <c r="J431" s="203"/>
    </row>
    <row r="432" spans="1:10" x14ac:dyDescent="0.4">
      <c r="B432" s="179"/>
      <c r="C432" s="203"/>
      <c r="D432" s="203"/>
      <c r="E432" s="203"/>
      <c r="F432" s="203"/>
      <c r="G432" s="203"/>
      <c r="H432" s="203"/>
      <c r="I432" s="203"/>
      <c r="J432" s="203"/>
    </row>
    <row r="433" spans="1:10" x14ac:dyDescent="0.4">
      <c r="A433" s="11"/>
      <c r="B433" s="179"/>
      <c r="C433" s="212"/>
      <c r="D433" s="212"/>
      <c r="E433" s="212"/>
      <c r="F433" s="212"/>
      <c r="G433" s="212"/>
      <c r="H433" s="212"/>
      <c r="I433" s="212"/>
      <c r="J433" s="212"/>
    </row>
    <row r="434" spans="1:10" x14ac:dyDescent="0.4">
      <c r="A434" s="11"/>
      <c r="B434" s="179"/>
      <c r="C434" s="212"/>
      <c r="D434" s="212"/>
      <c r="E434" s="212"/>
      <c r="F434" s="212"/>
      <c r="G434" s="212"/>
      <c r="H434" s="212"/>
      <c r="I434" s="212"/>
      <c r="J434" s="212"/>
    </row>
    <row r="435" spans="1:10" x14ac:dyDescent="0.4">
      <c r="A435" s="186"/>
      <c r="B435" s="179"/>
      <c r="C435" s="212"/>
      <c r="D435" s="212"/>
      <c r="E435" s="212"/>
      <c r="F435" s="212"/>
      <c r="G435" s="212"/>
      <c r="H435" s="212"/>
      <c r="I435" s="212"/>
      <c r="J435" s="212"/>
    </row>
    <row r="436" spans="1:10" x14ac:dyDescent="0.4">
      <c r="A436" s="186"/>
      <c r="B436" s="179"/>
      <c r="C436" s="203"/>
      <c r="D436" s="203"/>
      <c r="E436" s="203"/>
      <c r="F436" s="203"/>
      <c r="G436" s="203"/>
      <c r="H436" s="203"/>
      <c r="I436" s="203"/>
      <c r="J436" s="203"/>
    </row>
    <row r="437" spans="1:10" x14ac:dyDescent="0.4">
      <c r="B437" s="179"/>
      <c r="C437" s="203"/>
      <c r="D437" s="203"/>
      <c r="E437" s="203"/>
      <c r="F437" s="203"/>
      <c r="G437" s="203"/>
      <c r="H437" s="203"/>
      <c r="I437" s="203"/>
      <c r="J437" s="203"/>
    </row>
    <row r="438" spans="1:10" x14ac:dyDescent="0.4">
      <c r="B438" s="179"/>
      <c r="C438" s="203"/>
      <c r="D438" s="203"/>
      <c r="E438" s="203"/>
      <c r="F438" s="203"/>
      <c r="G438" s="203"/>
      <c r="H438" s="203"/>
      <c r="I438" s="203"/>
      <c r="J438" s="203"/>
    </row>
    <row r="439" spans="1:10" x14ac:dyDescent="0.4">
      <c r="B439" s="179"/>
      <c r="C439" s="203"/>
      <c r="D439" s="203"/>
      <c r="E439" s="203"/>
      <c r="F439" s="203"/>
      <c r="G439" s="203"/>
      <c r="H439" s="203"/>
      <c r="I439" s="203"/>
      <c r="J439" s="203"/>
    </row>
    <row r="440" spans="1:10" x14ac:dyDescent="0.4">
      <c r="A440" s="11"/>
      <c r="B440" s="179"/>
      <c r="C440" s="212"/>
      <c r="D440" s="212"/>
      <c r="E440" s="212"/>
      <c r="F440" s="212"/>
      <c r="G440" s="212"/>
      <c r="H440" s="212"/>
      <c r="I440" s="212"/>
      <c r="J440" s="212"/>
    </row>
    <row r="441" spans="1:10" x14ac:dyDescent="0.4">
      <c r="A441" s="11"/>
      <c r="B441" s="179"/>
      <c r="C441" s="212"/>
      <c r="D441" s="212"/>
      <c r="E441" s="212"/>
      <c r="F441" s="212"/>
      <c r="G441" s="212"/>
      <c r="H441" s="212"/>
      <c r="I441" s="212"/>
      <c r="J441" s="212"/>
    </row>
    <row r="442" spans="1:10" x14ac:dyDescent="0.4">
      <c r="A442" s="186"/>
      <c r="B442" s="179"/>
      <c r="C442" s="212"/>
      <c r="D442" s="212"/>
      <c r="E442" s="212"/>
      <c r="F442" s="212"/>
      <c r="G442" s="212"/>
      <c r="H442" s="212"/>
      <c r="I442" s="212"/>
      <c r="J442" s="212"/>
    </row>
    <row r="443" spans="1:10" x14ac:dyDescent="0.4">
      <c r="A443" s="186"/>
      <c r="B443" s="179"/>
      <c r="C443" s="203"/>
      <c r="D443" s="203"/>
      <c r="E443" s="203"/>
      <c r="F443" s="203"/>
      <c r="G443" s="203"/>
      <c r="H443" s="203"/>
      <c r="I443" s="203"/>
      <c r="J443" s="203"/>
    </row>
    <row r="444" spans="1:10" x14ac:dyDescent="0.4">
      <c r="B444" s="179"/>
      <c r="C444" s="203"/>
      <c r="D444" s="203"/>
      <c r="E444" s="203"/>
      <c r="F444" s="203"/>
      <c r="G444" s="203"/>
      <c r="H444" s="203"/>
      <c r="I444" s="203"/>
      <c r="J444" s="203"/>
    </row>
    <row r="445" spans="1:10" x14ac:dyDescent="0.4">
      <c r="B445" s="179"/>
      <c r="C445" s="203"/>
      <c r="D445" s="203"/>
      <c r="E445" s="203"/>
      <c r="F445" s="203"/>
      <c r="G445" s="203"/>
      <c r="H445" s="203"/>
      <c r="I445" s="203"/>
      <c r="J445" s="203"/>
    </row>
    <row r="446" spans="1:10" x14ac:dyDescent="0.4">
      <c r="B446" s="179"/>
      <c r="C446" s="203"/>
      <c r="D446" s="203"/>
      <c r="E446" s="203"/>
      <c r="F446" s="203"/>
      <c r="G446" s="203"/>
      <c r="H446" s="203"/>
      <c r="I446" s="203"/>
      <c r="J446" s="203"/>
    </row>
    <row r="447" spans="1:10" x14ac:dyDescent="0.4">
      <c r="A447" s="11"/>
      <c r="B447" s="179"/>
      <c r="C447" s="212"/>
      <c r="D447" s="212"/>
      <c r="E447" s="212"/>
      <c r="F447" s="212"/>
      <c r="G447" s="212"/>
      <c r="H447" s="212"/>
      <c r="I447" s="212"/>
      <c r="J447" s="212"/>
    </row>
    <row r="448" spans="1:10" x14ac:dyDescent="0.4">
      <c r="A448" s="11"/>
      <c r="B448" s="179"/>
      <c r="C448" s="212"/>
      <c r="D448" s="212"/>
      <c r="E448" s="212"/>
      <c r="F448" s="212"/>
      <c r="G448" s="212"/>
      <c r="H448" s="212"/>
      <c r="I448" s="212"/>
      <c r="J448" s="212"/>
    </row>
    <row r="449" spans="1:10" x14ac:dyDescent="0.4">
      <c r="A449" s="186"/>
      <c r="B449" s="179"/>
      <c r="C449" s="212"/>
      <c r="D449" s="212"/>
      <c r="E449" s="212"/>
      <c r="F449" s="212"/>
      <c r="G449" s="212"/>
      <c r="H449" s="212"/>
      <c r="I449" s="212"/>
      <c r="J449" s="212"/>
    </row>
    <row r="450" spans="1:10" x14ac:dyDescent="0.4">
      <c r="A450" s="186"/>
      <c r="B450" s="179"/>
      <c r="C450" s="203"/>
      <c r="D450" s="203"/>
      <c r="E450" s="203"/>
      <c r="F450" s="203"/>
      <c r="G450" s="203"/>
      <c r="H450" s="203"/>
      <c r="I450" s="203"/>
      <c r="J450" s="203"/>
    </row>
    <row r="451" spans="1:10" x14ac:dyDescent="0.4">
      <c r="A451" s="186"/>
      <c r="B451" s="179"/>
      <c r="C451" s="203"/>
      <c r="D451" s="203"/>
      <c r="E451" s="203"/>
      <c r="F451" s="203"/>
      <c r="G451" s="203"/>
      <c r="H451" s="203"/>
      <c r="I451" s="203"/>
      <c r="J451" s="203"/>
    </row>
    <row r="452" spans="1:10" x14ac:dyDescent="0.4">
      <c r="B452" s="179"/>
      <c r="C452" s="203"/>
      <c r="D452" s="203"/>
      <c r="E452" s="203"/>
      <c r="F452" s="203"/>
      <c r="G452" s="203"/>
      <c r="H452" s="203"/>
      <c r="I452" s="203"/>
      <c r="J452" s="203"/>
    </row>
    <row r="453" spans="1:10" x14ac:dyDescent="0.4">
      <c r="B453" s="179"/>
      <c r="C453" s="203"/>
      <c r="D453" s="203"/>
      <c r="E453" s="203"/>
      <c r="F453" s="203"/>
      <c r="G453" s="203"/>
      <c r="H453" s="203"/>
      <c r="I453" s="203"/>
      <c r="J453" s="203"/>
    </row>
    <row r="454" spans="1:10" x14ac:dyDescent="0.4">
      <c r="B454" s="179"/>
      <c r="C454" s="203"/>
      <c r="D454" s="203"/>
      <c r="E454" s="203"/>
      <c r="F454" s="203"/>
      <c r="G454" s="203"/>
      <c r="H454" s="203"/>
      <c r="I454" s="203"/>
      <c r="J454" s="203"/>
    </row>
    <row r="455" spans="1:10" x14ac:dyDescent="0.4">
      <c r="B455" s="179"/>
      <c r="C455" s="203"/>
      <c r="D455" s="203"/>
      <c r="E455" s="203"/>
      <c r="F455" s="203"/>
      <c r="G455" s="203"/>
      <c r="H455" s="203"/>
      <c r="I455" s="203"/>
      <c r="J455" s="203"/>
    </row>
    <row r="456" spans="1:10" x14ac:dyDescent="0.4">
      <c r="B456" s="179"/>
      <c r="C456" s="203"/>
      <c r="D456" s="203"/>
      <c r="E456" s="203"/>
      <c r="F456" s="203"/>
      <c r="G456" s="203"/>
      <c r="H456" s="203"/>
      <c r="I456" s="203"/>
      <c r="J456" s="203"/>
    </row>
    <row r="457" spans="1:10" x14ac:dyDescent="0.4">
      <c r="B457" s="179"/>
      <c r="C457" s="203"/>
      <c r="D457" s="203"/>
      <c r="E457" s="203"/>
      <c r="F457" s="203"/>
      <c r="G457" s="203"/>
      <c r="H457" s="203"/>
      <c r="I457" s="203"/>
      <c r="J457" s="203"/>
    </row>
    <row r="458" spans="1:10" x14ac:dyDescent="0.4">
      <c r="B458" s="179"/>
      <c r="C458" s="203"/>
      <c r="D458" s="203"/>
      <c r="E458" s="203"/>
      <c r="F458" s="203"/>
      <c r="G458" s="203"/>
      <c r="H458" s="203"/>
      <c r="I458" s="203"/>
      <c r="J458" s="203"/>
    </row>
    <row r="459" spans="1:10" x14ac:dyDescent="0.4">
      <c r="A459" s="11"/>
      <c r="B459" s="179"/>
      <c r="C459" s="212"/>
      <c r="D459" s="212"/>
      <c r="E459" s="212"/>
      <c r="F459" s="212"/>
      <c r="G459" s="212"/>
      <c r="H459" s="212"/>
      <c r="I459" s="212"/>
      <c r="J459" s="212"/>
    </row>
    <row r="460" spans="1:10" x14ac:dyDescent="0.4">
      <c r="A460" s="11"/>
      <c r="B460" s="179"/>
      <c r="C460" s="212"/>
      <c r="D460" s="212"/>
      <c r="E460" s="212"/>
      <c r="F460" s="212"/>
      <c r="G460" s="212"/>
      <c r="H460" s="212"/>
      <c r="I460" s="212"/>
      <c r="J460" s="212"/>
    </row>
    <row r="461" spans="1:10" x14ac:dyDescent="0.4">
      <c r="A461" s="186"/>
      <c r="B461" s="179"/>
      <c r="C461" s="212"/>
      <c r="D461" s="212"/>
      <c r="E461" s="212"/>
      <c r="F461" s="212"/>
      <c r="G461" s="212"/>
      <c r="H461" s="212"/>
      <c r="I461" s="212"/>
      <c r="J461" s="212"/>
    </row>
    <row r="462" spans="1:10" x14ac:dyDescent="0.4">
      <c r="A462" s="186"/>
      <c r="B462" s="179"/>
      <c r="C462" s="203"/>
      <c r="D462" s="203"/>
      <c r="E462" s="203"/>
      <c r="F462" s="203"/>
      <c r="G462" s="203"/>
      <c r="H462" s="203"/>
      <c r="I462" s="203"/>
      <c r="J462" s="203"/>
    </row>
    <row r="463" spans="1:10" x14ac:dyDescent="0.4">
      <c r="B463" s="179"/>
      <c r="C463" s="203"/>
      <c r="D463" s="203"/>
      <c r="E463" s="203"/>
      <c r="F463" s="203"/>
      <c r="G463" s="203"/>
      <c r="H463" s="203"/>
      <c r="I463" s="203"/>
      <c r="J463" s="203"/>
    </row>
    <row r="464" spans="1:10" x14ac:dyDescent="0.4">
      <c r="B464" s="179"/>
      <c r="C464" s="203"/>
      <c r="D464" s="203"/>
      <c r="E464" s="203"/>
      <c r="F464" s="203"/>
      <c r="G464" s="203"/>
      <c r="H464" s="203"/>
      <c r="I464" s="203"/>
      <c r="J464" s="203"/>
    </row>
    <row r="465" spans="1:10" x14ac:dyDescent="0.4">
      <c r="B465" s="179"/>
      <c r="C465" s="13"/>
      <c r="D465" s="13"/>
      <c r="E465" s="13"/>
      <c r="F465" s="13"/>
      <c r="G465" s="13"/>
      <c r="H465" s="13"/>
      <c r="I465" s="13"/>
      <c r="J465" s="13"/>
    </row>
    <row r="466" spans="1:10" x14ac:dyDescent="0.4">
      <c r="A466" s="186"/>
      <c r="B466" s="179"/>
      <c r="C466" s="13"/>
      <c r="D466" s="13"/>
      <c r="E466" s="13"/>
      <c r="F466" s="13"/>
      <c r="G466" s="13"/>
      <c r="H466" s="13"/>
      <c r="I466" s="13"/>
      <c r="J466" s="13"/>
    </row>
    <row r="467" spans="1:10" x14ac:dyDescent="0.4">
      <c r="A467" s="186"/>
      <c r="B467" s="179"/>
      <c r="C467" s="13"/>
      <c r="D467" s="13"/>
      <c r="E467" s="13"/>
      <c r="F467" s="13"/>
      <c r="G467" s="13"/>
      <c r="H467" s="13"/>
      <c r="I467" s="13"/>
      <c r="J467" s="13"/>
    </row>
    <row r="468" spans="1:10" x14ac:dyDescent="0.4">
      <c r="A468" s="186"/>
      <c r="B468" s="179"/>
      <c r="C468" s="13"/>
      <c r="D468" s="13"/>
      <c r="E468" s="13"/>
      <c r="F468" s="13"/>
      <c r="G468" s="13"/>
      <c r="H468" s="13"/>
      <c r="I468" s="13"/>
      <c r="J468" s="13"/>
    </row>
    <row r="469" spans="1:10" x14ac:dyDescent="0.4">
      <c r="A469" s="186"/>
      <c r="B469" s="179"/>
      <c r="C469" s="13"/>
      <c r="D469" s="13"/>
      <c r="E469" s="13"/>
      <c r="F469" s="13"/>
      <c r="G469" s="13"/>
      <c r="H469" s="13"/>
      <c r="I469" s="13"/>
      <c r="J469" s="13"/>
    </row>
    <row r="470" spans="1:10" x14ac:dyDescent="0.4">
      <c r="A470" s="186"/>
      <c r="B470" s="179"/>
      <c r="C470" s="13"/>
      <c r="D470" s="13"/>
      <c r="E470" s="13"/>
      <c r="F470" s="13"/>
      <c r="G470" s="13"/>
      <c r="H470" s="13"/>
      <c r="I470" s="13"/>
      <c r="J470" s="13"/>
    </row>
    <row r="471" spans="1:10" x14ac:dyDescent="0.4">
      <c r="A471" s="186"/>
      <c r="B471" s="179"/>
      <c r="C471" s="13"/>
      <c r="D471" s="13"/>
      <c r="E471" s="13"/>
      <c r="F471" s="13"/>
      <c r="G471" s="13"/>
      <c r="H471" s="13"/>
      <c r="I471" s="13"/>
      <c r="J471" s="13"/>
    </row>
    <row r="472" spans="1:10" x14ac:dyDescent="0.4">
      <c r="A472" s="186"/>
      <c r="B472" s="179"/>
      <c r="C472" s="13"/>
      <c r="D472" s="13"/>
      <c r="E472" s="13"/>
      <c r="F472" s="13"/>
      <c r="G472" s="13"/>
      <c r="H472" s="13"/>
      <c r="I472" s="13"/>
      <c r="J472" s="13"/>
    </row>
    <row r="473" spans="1:10" x14ac:dyDescent="0.4">
      <c r="A473" s="186"/>
      <c r="C473" s="13"/>
      <c r="D473" s="13"/>
      <c r="E473" s="13"/>
      <c r="F473" s="13"/>
      <c r="G473" s="13"/>
      <c r="H473" s="13"/>
      <c r="I473" s="13"/>
      <c r="J473" s="13"/>
    </row>
    <row r="474" spans="1:10" x14ac:dyDescent="0.4">
      <c r="A474" s="186"/>
      <c r="C474" s="13"/>
      <c r="D474" s="13"/>
      <c r="E474" s="13"/>
      <c r="F474" s="13"/>
      <c r="G474" s="13"/>
      <c r="H474" s="13"/>
      <c r="I474" s="13"/>
      <c r="J474" s="13"/>
    </row>
    <row r="475" spans="1:10" x14ac:dyDescent="0.4">
      <c r="A475" s="186"/>
      <c r="C475" s="13"/>
      <c r="D475" s="13"/>
      <c r="E475" s="13"/>
      <c r="F475" s="13"/>
      <c r="G475" s="13"/>
      <c r="H475" s="13"/>
      <c r="I475" s="13"/>
      <c r="J475" s="13"/>
    </row>
    <row r="476" spans="1:10" x14ac:dyDescent="0.4">
      <c r="A476" s="186"/>
      <c r="C476" s="13"/>
      <c r="D476" s="13"/>
      <c r="E476" s="13"/>
      <c r="F476" s="13"/>
      <c r="G476" s="13"/>
      <c r="H476" s="13"/>
      <c r="I476" s="13"/>
      <c r="J476" s="13"/>
    </row>
    <row r="479" spans="1:10" s="50" customFormat="1" x14ac:dyDescent="0.4">
      <c r="A479" s="186"/>
      <c r="B479" s="179"/>
      <c r="C479" s="212"/>
      <c r="D479" s="212"/>
      <c r="E479" s="212"/>
      <c r="F479" s="212"/>
      <c r="G479" s="212"/>
      <c r="H479" s="212"/>
      <c r="I479" s="212"/>
      <c r="J479" s="212"/>
    </row>
    <row r="480" spans="1:10" x14ac:dyDescent="0.4">
      <c r="C480" s="13"/>
      <c r="D480" s="13"/>
      <c r="E480" s="13"/>
      <c r="I480" s="13"/>
    </row>
    <row r="482" spans="7:7" x14ac:dyDescent="0.4">
      <c r="G482" s="13"/>
    </row>
  </sheetData>
  <mergeCells count="5">
    <mergeCell ref="A1:J1"/>
    <mergeCell ref="B292:B294"/>
    <mergeCell ref="B2:G2"/>
    <mergeCell ref="D3:E3"/>
    <mergeCell ref="F3:H3"/>
  </mergeCells>
  <pageMargins left="0.47244094488188981" right="0.39370078740157483" top="1.3385826771653544" bottom="0.74803149606299213" header="0.31496062992125984" footer="0.15748031496062992"/>
  <pageSetup paperSize="9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Dohod1</dc:creator>
  <cp:lastModifiedBy>Sekretar</cp:lastModifiedBy>
  <cp:lastPrinted>2025-10-28T14:27:23Z</cp:lastPrinted>
  <dcterms:created xsi:type="dcterms:W3CDTF">2025-10-02T08:51:28Z</dcterms:created>
  <dcterms:modified xsi:type="dcterms:W3CDTF">2025-10-28T14:27:24Z</dcterms:modified>
</cp:coreProperties>
</file>