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Экономист\Кредит\рішення кредит\"/>
    </mc:Choice>
  </mc:AlternateContent>
  <xr:revisionPtr revIDLastSave="0" documentId="13_ncr:1_{17DAA9CE-0E90-4B9A-8722-510D0BDDACC0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додаток 1" sheetId="1" r:id="rId1"/>
    <sheet name="додаток 2" sheetId="2" r:id="rId2"/>
  </sheets>
  <definedNames>
    <definedName name="_xlnm.Print_Titles" localSheetId="1">'додаток 2'!$7:$7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1" i="2" l="1"/>
  <c r="F71" i="2"/>
  <c r="G71" i="2"/>
  <c r="H71" i="2"/>
  <c r="E72" i="2"/>
  <c r="F72" i="2"/>
  <c r="G72" i="2"/>
  <c r="H72" i="2"/>
  <c r="E73" i="2"/>
  <c r="F73" i="2"/>
  <c r="G73" i="2"/>
  <c r="H73" i="2"/>
  <c r="E74" i="2"/>
  <c r="F74" i="2"/>
  <c r="G74" i="2"/>
  <c r="H74" i="2"/>
  <c r="E75" i="2"/>
  <c r="F75" i="2"/>
  <c r="G75" i="2"/>
  <c r="H75" i="2"/>
  <c r="E76" i="2"/>
  <c r="F76" i="2"/>
  <c r="G76" i="2"/>
  <c r="H76" i="2"/>
  <c r="D75" i="2"/>
  <c r="D74" i="2"/>
  <c r="D73" i="2"/>
  <c r="D72" i="2"/>
  <c r="D76" i="2"/>
  <c r="D71" i="2"/>
  <c r="K76" i="2"/>
  <c r="J76" i="2"/>
  <c r="I7" i="2" l="1"/>
  <c r="I9" i="2"/>
  <c r="J9" i="2" s="1"/>
  <c r="C9" i="2"/>
  <c r="J10" i="2" s="1"/>
  <c r="G69" i="2"/>
  <c r="F69" i="2"/>
  <c r="E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D69" i="2"/>
  <c r="K10" i="2" l="1"/>
  <c r="H69" i="2"/>
  <c r="H78" i="2" s="1"/>
  <c r="K9" i="2"/>
  <c r="C10" i="2"/>
  <c r="J11" i="2" l="1"/>
  <c r="C11" i="2"/>
  <c r="K11" i="2" l="1"/>
  <c r="C12" i="2"/>
  <c r="J12" i="2"/>
  <c r="K12" i="2" s="1"/>
  <c r="C13" i="2" l="1"/>
  <c r="J13" i="2"/>
  <c r="K13" i="2" l="1"/>
  <c r="C14" i="2"/>
  <c r="J14" i="2"/>
  <c r="C15" i="2" l="1"/>
  <c r="J15" i="2"/>
  <c r="K14" i="2"/>
  <c r="K15" i="2" l="1"/>
  <c r="C16" i="2"/>
  <c r="J16" i="2"/>
  <c r="K16" i="2" l="1"/>
  <c r="C17" i="2"/>
  <c r="J17" i="2"/>
  <c r="K17" i="2" s="1"/>
  <c r="C18" i="2" l="1"/>
  <c r="J18" i="2"/>
  <c r="K18" i="2" s="1"/>
  <c r="C19" i="2" l="1"/>
  <c r="J19" i="2"/>
  <c r="K19" i="2" s="1"/>
  <c r="C20" i="2" l="1"/>
  <c r="J20" i="2"/>
  <c r="K20" i="2" s="1"/>
  <c r="C21" i="2" l="1"/>
  <c r="J21" i="2"/>
  <c r="K21" i="2" s="1"/>
  <c r="C22" i="2" l="1"/>
  <c r="J22" i="2"/>
  <c r="K22" i="2" s="1"/>
  <c r="C23" i="2" l="1"/>
  <c r="J23" i="2"/>
  <c r="K23" i="2" s="1"/>
  <c r="C24" i="2" l="1"/>
  <c r="J24" i="2"/>
  <c r="K24" i="2" s="1"/>
  <c r="C25" i="2" l="1"/>
  <c r="J25" i="2"/>
  <c r="K25" i="2" s="1"/>
  <c r="C26" i="2" l="1"/>
  <c r="J26" i="2"/>
  <c r="K26" i="2" s="1"/>
  <c r="C27" i="2" l="1"/>
  <c r="J27" i="2"/>
  <c r="K27" i="2" s="1"/>
  <c r="C28" i="2" l="1"/>
  <c r="J28" i="2"/>
  <c r="K28" i="2" s="1"/>
  <c r="C29" i="2" l="1"/>
  <c r="J29" i="2"/>
  <c r="K29" i="2" s="1"/>
  <c r="C30" i="2" l="1"/>
  <c r="J30" i="2"/>
  <c r="K30" i="2" s="1"/>
  <c r="C31" i="2" l="1"/>
  <c r="J31" i="2"/>
  <c r="K31" i="2" s="1"/>
  <c r="C32" i="2" l="1"/>
  <c r="J32" i="2"/>
  <c r="K32" i="2" s="1"/>
  <c r="C33" i="2" l="1"/>
  <c r="J33" i="2"/>
  <c r="K33" i="2" s="1"/>
  <c r="C34" i="2" l="1"/>
  <c r="J34" i="2"/>
  <c r="K34" i="2" s="1"/>
  <c r="C35" i="2" l="1"/>
  <c r="J35" i="2"/>
  <c r="K35" i="2" s="1"/>
  <c r="C36" i="2" l="1"/>
  <c r="J36" i="2"/>
  <c r="K36" i="2" s="1"/>
  <c r="C37" i="2" l="1"/>
  <c r="J37" i="2"/>
  <c r="K37" i="2" s="1"/>
  <c r="C38" i="2" l="1"/>
  <c r="J38" i="2"/>
  <c r="K38" i="2" s="1"/>
  <c r="C39" i="2" l="1"/>
  <c r="J39" i="2"/>
  <c r="K39" i="2" s="1"/>
  <c r="C40" i="2" l="1"/>
  <c r="J40" i="2"/>
  <c r="K40" i="2" s="1"/>
  <c r="C41" i="2" l="1"/>
  <c r="J41" i="2"/>
  <c r="K41" i="2" s="1"/>
  <c r="C42" i="2" l="1"/>
  <c r="J42" i="2"/>
  <c r="K42" i="2" s="1"/>
  <c r="C43" i="2" l="1"/>
  <c r="J43" i="2"/>
  <c r="K43" i="2" s="1"/>
  <c r="C44" i="2" l="1"/>
  <c r="J44" i="2"/>
  <c r="K44" i="2" s="1"/>
  <c r="C45" i="2" l="1"/>
  <c r="J45" i="2"/>
  <c r="K45" i="2" s="1"/>
  <c r="C46" i="2" l="1"/>
  <c r="J46" i="2"/>
  <c r="K46" i="2" s="1"/>
  <c r="C47" i="2" l="1"/>
  <c r="J47" i="2"/>
  <c r="K47" i="2" s="1"/>
  <c r="C48" i="2" l="1"/>
  <c r="J48" i="2"/>
  <c r="K48" i="2" s="1"/>
  <c r="C49" i="2" l="1"/>
  <c r="J49" i="2"/>
  <c r="K49" i="2" s="1"/>
  <c r="C50" i="2" l="1"/>
  <c r="J50" i="2"/>
  <c r="K50" i="2" s="1"/>
  <c r="C51" i="2" l="1"/>
  <c r="J51" i="2"/>
  <c r="K51" i="2" s="1"/>
  <c r="C52" i="2" l="1"/>
  <c r="J52" i="2"/>
  <c r="K52" i="2" s="1"/>
  <c r="C53" i="2" l="1"/>
  <c r="J53" i="2"/>
  <c r="K53" i="2" s="1"/>
  <c r="C54" i="2" l="1"/>
  <c r="J54" i="2"/>
  <c r="K54" i="2" s="1"/>
  <c r="C55" i="2" l="1"/>
  <c r="J55" i="2"/>
  <c r="K55" i="2" s="1"/>
  <c r="C56" i="2" l="1"/>
  <c r="J56" i="2"/>
  <c r="K56" i="2" s="1"/>
  <c r="C57" i="2" l="1"/>
  <c r="J57" i="2"/>
  <c r="K57" i="2" s="1"/>
  <c r="C58" i="2" l="1"/>
  <c r="J58" i="2"/>
  <c r="K58" i="2" s="1"/>
  <c r="C59" i="2" l="1"/>
  <c r="J59" i="2"/>
  <c r="K59" i="2" s="1"/>
  <c r="C60" i="2" l="1"/>
  <c r="J60" i="2"/>
  <c r="K60" i="2" s="1"/>
  <c r="C61" i="2" l="1"/>
  <c r="J61" i="2"/>
  <c r="K61" i="2" s="1"/>
  <c r="C62" i="2" l="1"/>
  <c r="J62" i="2"/>
  <c r="K62" i="2" s="1"/>
  <c r="C63" i="2" l="1"/>
  <c r="J63" i="2"/>
  <c r="K63" i="2" s="1"/>
  <c r="C64" i="2" l="1"/>
  <c r="J64" i="2"/>
  <c r="K64" i="2" s="1"/>
  <c r="C65" i="2" l="1"/>
  <c r="J65" i="2"/>
  <c r="K65" i="2" s="1"/>
  <c r="C66" i="2" l="1"/>
  <c r="J66" i="2"/>
  <c r="K66" i="2" s="1"/>
  <c r="C67" i="2" l="1"/>
  <c r="J67" i="2"/>
  <c r="K67" i="2" s="1"/>
  <c r="C68" i="2" l="1"/>
  <c r="J68" i="2"/>
  <c r="K68" i="2" l="1"/>
  <c r="K69" i="2" s="1"/>
  <c r="K71" i="2" s="1"/>
  <c r="K72" i="2" s="1"/>
  <c r="K73" i="2" s="1"/>
  <c r="K74" i="2" s="1"/>
  <c r="K75" i="2" s="1"/>
  <c r="J69" i="2"/>
  <c r="J71" i="2" s="1"/>
  <c r="J72" i="2" l="1"/>
  <c r="J73" i="2" s="1"/>
  <c r="J74" i="2" l="1"/>
  <c r="J75" i="2" s="1"/>
</calcChain>
</file>

<file path=xl/sharedStrings.xml><?xml version="1.0" encoding="utf-8"?>
<sst xmlns="http://schemas.openxmlformats.org/spreadsheetml/2006/main" count="47" uniqueCount="41">
  <si>
    <t>Додаток 1</t>
  </si>
  <si>
    <t>Потреба в оновленні транспортних засобів КП «СКРП»</t>
  </si>
  <si>
    <t>Техніка, яка використовується на підприємстві</t>
  </si>
  <si>
    <t>Технічна заміна</t>
  </si>
  <si>
    <t>№ з/п</t>
  </si>
  <si>
    <t>Марка, модель</t>
  </si>
  <si>
    <t>Рік виготовлення</t>
  </si>
  <si>
    <t>Пробіг з початку експлуатації, км</t>
  </si>
  <si>
    <t>Технічний стан</t>
  </si>
  <si>
    <t>Залишкова вартість, грн</t>
  </si>
  <si>
    <t>Вартість, грн</t>
  </si>
  <si>
    <t>Призначення та комплектація</t>
  </si>
  <si>
    <t>1.</t>
  </si>
  <si>
    <t>ГАЗ 33021 ВІ6606АХ</t>
  </si>
  <si>
    <t>Потребує капітального ремонту</t>
  </si>
  <si>
    <t>Renault Master</t>
  </si>
  <si>
    <t>1 786 722,00</t>
  </si>
  <si>
    <t xml:space="preserve">Вантажно-пасажирський Призначення – надання ритуальних послуг </t>
  </si>
  <si>
    <t>2.</t>
  </si>
  <si>
    <t>ГАЗ 2705-14 ВІ2680АЕ</t>
  </si>
  <si>
    <t>Директор КП «СКРП»</t>
  </si>
  <si>
    <t>Віталій СТЕФАНЕНКО</t>
  </si>
  <si>
    <t>Додаток 2</t>
  </si>
  <si>
    <t>Графік погашення  заборгованості за кредитною лінією</t>
  </si>
  <si>
    <t>Період</t>
  </si>
  <si>
    <t>Дата</t>
  </si>
  <si>
    <t>Платежі по основній сумі, грн</t>
  </si>
  <si>
    <t>Платежі по відсотках, грн</t>
  </si>
  <si>
    <t>Єдиноразова комісія, грн</t>
  </si>
  <si>
    <t>Щомісячна комісія</t>
  </si>
  <si>
    <t>Усього, грн</t>
  </si>
  <si>
    <t>-</t>
  </si>
  <si>
    <t>Залишок заборгованості, грн</t>
  </si>
  <si>
    <t>до пояснювальної записки до проєкту рішення від ___березня 2025 року «Про надання комунальному підприємству «Спеціалізований комбінат ритуальних послуг» Кременчуцької міської ради Кременчуцького району Полтавської області  дозволу на отримання кредиту у формі невідновлюваної кредитної лінії»</t>
  </si>
  <si>
    <t>Вантажно-пасажирський Призначення - надання ритуальних послуг</t>
  </si>
  <si>
    <t>РАЗОМ</t>
  </si>
  <si>
    <t>Марка, модель, реєстраційний номер</t>
  </si>
  <si>
    <t>Разом</t>
  </si>
  <si>
    <t>в тому числі по роках</t>
  </si>
  <si>
    <t>2030 (січень-квітень)</t>
  </si>
  <si>
    <t>2025 (травень-грудень)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</si>
</sst>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4" fontId="4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/>
    <xf numFmtId="0" fontId="6" fillId="0" borderId="2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0" fillId="0" borderId="2" xfId="0" applyBorder="1"/>
    <xf numFmtId="0" fontId="3" fillId="0" borderId="0" xfId="0" applyFont="1" applyAlignment="1">
      <alignment vertical="center"/>
    </xf>
    <xf numFmtId="0" fontId="7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"/>
  <sheetViews>
    <sheetView zoomScaleNormal="100" workbookViewId="0">
      <selection activeCell="G2" sqref="G2:I2"/>
    </sheetView>
  </sheetViews>
  <sheetFormatPr defaultRowHeight="15" x14ac:dyDescent="0.25"/>
  <cols>
    <col min="1" max="1" width="8.7109375" customWidth="1"/>
    <col min="2" max="2" width="17.7109375" customWidth="1"/>
    <col min="3" max="3" width="16.7109375" customWidth="1"/>
    <col min="4" max="5" width="15.7109375" customWidth="1"/>
    <col min="6" max="6" width="14.85546875" customWidth="1"/>
    <col min="7" max="7" width="15" customWidth="1"/>
    <col min="8" max="8" width="18" customWidth="1"/>
    <col min="9" max="9" width="35.5703125" customWidth="1"/>
  </cols>
  <sheetData>
    <row r="1" spans="1:9" ht="18.75" x14ac:dyDescent="0.3">
      <c r="A1" s="6"/>
      <c r="B1" s="6"/>
      <c r="C1" s="6"/>
      <c r="D1" s="6"/>
      <c r="E1" s="6"/>
      <c r="F1" s="6"/>
      <c r="G1" s="22" t="s">
        <v>0</v>
      </c>
      <c r="H1" s="23"/>
      <c r="I1" s="23"/>
    </row>
    <row r="2" spans="1:9" ht="112.5" customHeight="1" x14ac:dyDescent="0.3">
      <c r="A2" s="1"/>
      <c r="B2" s="6"/>
      <c r="C2" s="6"/>
      <c r="D2" s="6"/>
      <c r="E2" s="6"/>
      <c r="G2" s="41" t="s">
        <v>33</v>
      </c>
      <c r="H2" s="41"/>
      <c r="I2" s="41"/>
    </row>
    <row r="3" spans="1:9" ht="18.75" x14ac:dyDescent="0.3">
      <c r="A3" s="1"/>
      <c r="B3" s="6"/>
      <c r="C3" s="6"/>
      <c r="D3" s="6"/>
      <c r="E3" s="6"/>
      <c r="F3" s="20"/>
      <c r="G3" s="20"/>
      <c r="H3" s="20"/>
      <c r="I3" s="20"/>
    </row>
    <row r="4" spans="1:9" ht="18.75" x14ac:dyDescent="0.25">
      <c r="A4" s="44" t="s">
        <v>1</v>
      </c>
      <c r="B4" s="44"/>
      <c r="C4" s="44"/>
      <c r="D4" s="44"/>
      <c r="E4" s="44"/>
      <c r="F4" s="44"/>
      <c r="G4" s="44"/>
      <c r="H4" s="44"/>
      <c r="I4" s="44"/>
    </row>
    <row r="5" spans="1:9" ht="13.5" customHeight="1" x14ac:dyDescent="0.3">
      <c r="A5" s="2"/>
      <c r="B5" s="6"/>
      <c r="C5" s="6"/>
      <c r="D5" s="6"/>
      <c r="E5" s="6"/>
      <c r="F5" s="6"/>
      <c r="G5" s="6"/>
      <c r="H5" s="6"/>
      <c r="I5" s="6"/>
    </row>
    <row r="6" spans="1:9" ht="37.5" customHeight="1" x14ac:dyDescent="0.25">
      <c r="A6" s="42" t="s">
        <v>2</v>
      </c>
      <c r="B6" s="42"/>
      <c r="C6" s="42"/>
      <c r="D6" s="42"/>
      <c r="E6" s="42"/>
      <c r="F6" s="42"/>
      <c r="G6" s="43" t="s">
        <v>3</v>
      </c>
      <c r="H6" s="43"/>
      <c r="I6" s="43"/>
    </row>
    <row r="7" spans="1:9" ht="75" x14ac:dyDescent="0.25">
      <c r="A7" s="14" t="s">
        <v>4</v>
      </c>
      <c r="B7" s="14" t="s">
        <v>36</v>
      </c>
      <c r="C7" s="14" t="s">
        <v>6</v>
      </c>
      <c r="D7" s="14" t="s">
        <v>7</v>
      </c>
      <c r="E7" s="14" t="s">
        <v>8</v>
      </c>
      <c r="F7" s="14" t="s">
        <v>9</v>
      </c>
      <c r="G7" s="14" t="s">
        <v>5</v>
      </c>
      <c r="H7" s="14" t="s">
        <v>10</v>
      </c>
      <c r="I7" s="14" t="s">
        <v>11</v>
      </c>
    </row>
    <row r="8" spans="1:9" ht="56.25" x14ac:dyDescent="0.25">
      <c r="A8" s="14" t="s">
        <v>12</v>
      </c>
      <c r="B8" s="14" t="s">
        <v>13</v>
      </c>
      <c r="C8" s="14">
        <v>1999</v>
      </c>
      <c r="D8" s="15">
        <v>119470</v>
      </c>
      <c r="E8" s="18" t="s">
        <v>14</v>
      </c>
      <c r="F8" s="14">
        <v>0</v>
      </c>
      <c r="G8" s="14" t="s">
        <v>15</v>
      </c>
      <c r="H8" s="14" t="s">
        <v>16</v>
      </c>
      <c r="I8" s="16" t="s">
        <v>17</v>
      </c>
    </row>
    <row r="9" spans="1:9" ht="56.25" x14ac:dyDescent="0.25">
      <c r="A9" s="14" t="s">
        <v>18</v>
      </c>
      <c r="B9" s="14" t="s">
        <v>19</v>
      </c>
      <c r="C9" s="14">
        <v>2005</v>
      </c>
      <c r="D9" s="15">
        <v>288866</v>
      </c>
      <c r="E9" s="18" t="s">
        <v>14</v>
      </c>
      <c r="F9" s="14">
        <v>0</v>
      </c>
      <c r="G9" s="14" t="s">
        <v>15</v>
      </c>
      <c r="H9" s="14" t="s">
        <v>16</v>
      </c>
      <c r="I9" s="16" t="s">
        <v>34</v>
      </c>
    </row>
    <row r="10" spans="1:9" ht="18.75" customHeight="1" x14ac:dyDescent="0.25">
      <c r="A10" s="38" t="s">
        <v>35</v>
      </c>
      <c r="B10" s="39"/>
      <c r="C10" s="39"/>
      <c r="D10" s="39"/>
      <c r="E10" s="39"/>
      <c r="F10" s="39"/>
      <c r="G10" s="40"/>
      <c r="H10" s="17">
        <v>3573444</v>
      </c>
      <c r="I10" s="21"/>
    </row>
    <row r="11" spans="1:9" ht="18.75" x14ac:dyDescent="0.3">
      <c r="A11" s="2"/>
      <c r="B11" s="6"/>
      <c r="C11" s="6"/>
      <c r="D11" s="6"/>
      <c r="E11" s="6"/>
      <c r="F11" s="6"/>
      <c r="G11" s="6"/>
      <c r="H11" s="6"/>
      <c r="I11" s="6"/>
    </row>
    <row r="12" spans="1:9" s="12" customFormat="1" ht="18.75" x14ac:dyDescent="0.3">
      <c r="A12" s="12" t="s">
        <v>20</v>
      </c>
      <c r="I12" s="13" t="s">
        <v>21</v>
      </c>
    </row>
    <row r="13" spans="1:9" ht="18.75" x14ac:dyDescent="0.25">
      <c r="A13" s="2"/>
    </row>
    <row r="14" spans="1:9" ht="18.75" x14ac:dyDescent="0.25">
      <c r="A14" s="2"/>
    </row>
  </sheetData>
  <mergeCells count="5">
    <mergeCell ref="A10:G10"/>
    <mergeCell ref="G2:I2"/>
    <mergeCell ref="A6:F6"/>
    <mergeCell ref="G6:I6"/>
    <mergeCell ref="A4:I4"/>
  </mergeCells>
  <pageMargins left="0.78740157480314965" right="0.78740157480314965" top="1.1811023622047245" bottom="0.39370078740157483" header="0.31496062992125984" footer="0.31496062992125984"/>
  <pageSetup paperSize="9" scale="8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0"/>
  <sheetViews>
    <sheetView tabSelected="1" zoomScaleNormal="100" workbookViewId="0">
      <pane xSplit="1" ySplit="7" topLeftCell="B44" activePane="bottomRight" state="frozen"/>
      <selection pane="topRight" activeCell="B1" sqref="B1"/>
      <selection pane="bottomLeft" activeCell="A6" sqref="A6"/>
      <selection pane="bottomRight" activeCell="A80" sqref="A80"/>
    </sheetView>
  </sheetViews>
  <sheetFormatPr defaultRowHeight="18.75" outlineLevelRow="1" outlineLevelCol="1" x14ac:dyDescent="0.3"/>
  <cols>
    <col min="1" max="1" width="9.140625" style="24"/>
    <col min="2" max="2" width="12.7109375" style="28" customWidth="1"/>
    <col min="3" max="3" width="20.7109375" style="28" customWidth="1"/>
    <col min="4" max="4" width="17.7109375" style="28" customWidth="1"/>
    <col min="5" max="5" width="15.7109375" style="28" customWidth="1"/>
    <col min="6" max="6" width="17.5703125" style="28" customWidth="1"/>
    <col min="7" max="7" width="15.28515625" style="28" customWidth="1"/>
    <col min="8" max="8" width="21.28515625" style="28" customWidth="1"/>
    <col min="9" max="9" width="12.7109375" style="6" hidden="1" customWidth="1" outlineLevel="1"/>
    <col min="10" max="10" width="13.140625" style="6" hidden="1" customWidth="1" outlineLevel="1"/>
    <col min="11" max="11" width="9.140625" style="6" hidden="1" customWidth="1" outlineLevel="1"/>
    <col min="12" max="12" width="9.140625" style="6" collapsed="1"/>
    <col min="13" max="13" width="9.140625" style="6"/>
    <col min="14" max="14" width="17.28515625" style="6" customWidth="1"/>
    <col min="15" max="16384" width="9.140625" style="6"/>
  </cols>
  <sheetData>
    <row r="1" spans="1:11" x14ac:dyDescent="0.3">
      <c r="E1" s="19" t="s">
        <v>22</v>
      </c>
      <c r="F1" s="29"/>
      <c r="G1" s="29"/>
    </row>
    <row r="2" spans="1:11" ht="113.25" customHeight="1" x14ac:dyDescent="0.3">
      <c r="E2" s="41" t="s">
        <v>33</v>
      </c>
      <c r="F2" s="41"/>
      <c r="G2" s="41"/>
      <c r="H2" s="41"/>
    </row>
    <row r="3" spans="1:11" ht="15" customHeight="1" x14ac:dyDescent="0.3">
      <c r="A3" s="45"/>
      <c r="B3" s="45"/>
      <c r="C3" s="45"/>
      <c r="D3" s="45"/>
      <c r="E3" s="45"/>
      <c r="F3" s="45"/>
      <c r="G3" s="45"/>
      <c r="H3" s="45"/>
    </row>
    <row r="4" spans="1:11" x14ac:dyDescent="0.3">
      <c r="A4" s="45" t="s">
        <v>23</v>
      </c>
      <c r="B4" s="45"/>
      <c r="C4" s="45"/>
      <c r="D4" s="45"/>
      <c r="E4" s="45"/>
      <c r="F4" s="45"/>
      <c r="G4" s="45"/>
      <c r="H4" s="45"/>
    </row>
    <row r="5" spans="1:11" ht="15" customHeight="1" x14ac:dyDescent="0.3">
      <c r="A5" s="25"/>
      <c r="B5" s="44"/>
      <c r="C5" s="44"/>
      <c r="D5" s="44"/>
      <c r="E5" s="30"/>
      <c r="F5" s="30"/>
      <c r="G5" s="30"/>
      <c r="H5" s="30"/>
      <c r="I5" s="8"/>
      <c r="J5" s="8"/>
    </row>
    <row r="6" spans="1:11" ht="56.25" customHeight="1" x14ac:dyDescent="0.3">
      <c r="A6" s="4" t="s">
        <v>24</v>
      </c>
      <c r="B6" s="4" t="s">
        <v>25</v>
      </c>
      <c r="C6" s="5" t="s">
        <v>32</v>
      </c>
      <c r="D6" s="5" t="s">
        <v>26</v>
      </c>
      <c r="E6" s="5" t="s">
        <v>27</v>
      </c>
      <c r="F6" s="5" t="s">
        <v>28</v>
      </c>
      <c r="G6" s="5" t="s">
        <v>29</v>
      </c>
      <c r="H6" s="5" t="s">
        <v>30</v>
      </c>
      <c r="I6" s="7"/>
      <c r="J6" s="9"/>
    </row>
    <row r="7" spans="1:11" s="35" customFormat="1" ht="15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35">
        <f>0.07/12</f>
        <v>5.8333333333333336E-3</v>
      </c>
      <c r="J7" s="36"/>
    </row>
    <row r="8" spans="1:11" x14ac:dyDescent="0.3">
      <c r="A8" s="26">
        <v>0</v>
      </c>
      <c r="B8" s="31">
        <v>45748</v>
      </c>
      <c r="C8" s="32">
        <v>2858755.2</v>
      </c>
      <c r="D8" s="32"/>
      <c r="E8" s="32"/>
      <c r="F8" s="32">
        <v>21440.66</v>
      </c>
      <c r="G8" s="32"/>
      <c r="H8" s="32"/>
      <c r="I8" s="7"/>
      <c r="J8" s="9"/>
    </row>
    <row r="9" spans="1:11" x14ac:dyDescent="0.3">
      <c r="A9" s="26">
        <v>1</v>
      </c>
      <c r="B9" s="31">
        <v>45778</v>
      </c>
      <c r="C9" s="32">
        <f>C8-D9</f>
        <v>2811109.2800000003</v>
      </c>
      <c r="D9" s="32">
        <v>47645.919999999998</v>
      </c>
      <c r="E9" s="32">
        <v>16676.07</v>
      </c>
      <c r="F9" s="32"/>
      <c r="G9" s="32"/>
      <c r="H9" s="32">
        <f t="shared" ref="H9:H39" si="0">SUM(D9:G9)</f>
        <v>64321.99</v>
      </c>
      <c r="I9" s="7">
        <f>E9/C8</f>
        <v>5.8333326337281343E-3</v>
      </c>
      <c r="J9" s="9">
        <f>ROUND(C8*$I$9,2)</f>
        <v>16676.07</v>
      </c>
      <c r="K9" s="10">
        <f>J9-E9</f>
        <v>0</v>
      </c>
    </row>
    <row r="10" spans="1:11" x14ac:dyDescent="0.3">
      <c r="A10" s="26">
        <v>2</v>
      </c>
      <c r="B10" s="31">
        <v>45809</v>
      </c>
      <c r="C10" s="32">
        <f t="shared" ref="C10:C68" si="1">C9-D10</f>
        <v>2763463.3600000003</v>
      </c>
      <c r="D10" s="32">
        <v>47645.919999999998</v>
      </c>
      <c r="E10" s="32">
        <v>16398.14</v>
      </c>
      <c r="F10" s="32"/>
      <c r="G10" s="32"/>
      <c r="H10" s="32">
        <f t="shared" si="0"/>
        <v>64044.06</v>
      </c>
      <c r="I10" s="7"/>
      <c r="J10" s="9">
        <f t="shared" ref="J10:J68" si="2">ROUND(C9*$I$9,2)</f>
        <v>16398.14</v>
      </c>
      <c r="K10" s="10">
        <f t="shared" ref="K10:K68" si="3">J10-E10</f>
        <v>0</v>
      </c>
    </row>
    <row r="11" spans="1:11" x14ac:dyDescent="0.3">
      <c r="A11" s="26">
        <v>3</v>
      </c>
      <c r="B11" s="31">
        <v>45839</v>
      </c>
      <c r="C11" s="32">
        <f t="shared" si="1"/>
        <v>2715817.4400000004</v>
      </c>
      <c r="D11" s="32">
        <v>47645.919999999998</v>
      </c>
      <c r="E11" s="32">
        <v>16120.2</v>
      </c>
      <c r="F11" s="32"/>
      <c r="G11" s="32"/>
      <c r="H11" s="32">
        <f t="shared" si="0"/>
        <v>63766.119999999995</v>
      </c>
      <c r="I11" s="7"/>
      <c r="J11" s="9">
        <f t="shared" si="2"/>
        <v>16120.2</v>
      </c>
      <c r="K11" s="10">
        <f t="shared" si="3"/>
        <v>0</v>
      </c>
    </row>
    <row r="12" spans="1:11" x14ac:dyDescent="0.3">
      <c r="A12" s="26">
        <v>4</v>
      </c>
      <c r="B12" s="31">
        <v>45870</v>
      </c>
      <c r="C12" s="32">
        <f t="shared" si="1"/>
        <v>2668171.5200000005</v>
      </c>
      <c r="D12" s="32">
        <v>47645.919999999998</v>
      </c>
      <c r="E12" s="32">
        <v>15842.27</v>
      </c>
      <c r="F12" s="32"/>
      <c r="G12" s="32"/>
      <c r="H12" s="32">
        <f t="shared" si="0"/>
        <v>63488.19</v>
      </c>
      <c r="I12" s="7"/>
      <c r="J12" s="9">
        <f t="shared" si="2"/>
        <v>15842.27</v>
      </c>
      <c r="K12" s="10">
        <f t="shared" si="3"/>
        <v>0</v>
      </c>
    </row>
    <row r="13" spans="1:11" x14ac:dyDescent="0.3">
      <c r="A13" s="26">
        <v>5</v>
      </c>
      <c r="B13" s="31">
        <v>45901</v>
      </c>
      <c r="C13" s="32">
        <f t="shared" si="1"/>
        <v>2620525.6000000006</v>
      </c>
      <c r="D13" s="32">
        <v>47645.919999999998</v>
      </c>
      <c r="E13" s="32">
        <v>15564.33</v>
      </c>
      <c r="F13" s="32"/>
      <c r="G13" s="32"/>
      <c r="H13" s="32">
        <f t="shared" si="0"/>
        <v>63210.25</v>
      </c>
      <c r="I13" s="7"/>
      <c r="J13" s="9">
        <f t="shared" si="2"/>
        <v>15564.33</v>
      </c>
      <c r="K13" s="10">
        <f t="shared" si="3"/>
        <v>0</v>
      </c>
    </row>
    <row r="14" spans="1:11" x14ac:dyDescent="0.3">
      <c r="A14" s="26">
        <v>6</v>
      </c>
      <c r="B14" s="31">
        <v>45931</v>
      </c>
      <c r="C14" s="32">
        <f t="shared" si="1"/>
        <v>2572879.6800000006</v>
      </c>
      <c r="D14" s="32">
        <v>47645.919999999998</v>
      </c>
      <c r="E14" s="32">
        <v>15286.4</v>
      </c>
      <c r="F14" s="32"/>
      <c r="G14" s="32"/>
      <c r="H14" s="32">
        <f t="shared" si="0"/>
        <v>62932.32</v>
      </c>
      <c r="I14" s="7"/>
      <c r="J14" s="9">
        <f t="shared" si="2"/>
        <v>15286.4</v>
      </c>
      <c r="K14" s="10">
        <f t="shared" si="3"/>
        <v>0</v>
      </c>
    </row>
    <row r="15" spans="1:11" x14ac:dyDescent="0.3">
      <c r="A15" s="26">
        <v>7</v>
      </c>
      <c r="B15" s="31">
        <v>45962</v>
      </c>
      <c r="C15" s="32">
        <f t="shared" si="1"/>
        <v>2525233.7600000007</v>
      </c>
      <c r="D15" s="32">
        <v>47645.919999999998</v>
      </c>
      <c r="E15" s="32">
        <v>15008.46</v>
      </c>
      <c r="F15" s="32"/>
      <c r="G15" s="32"/>
      <c r="H15" s="32">
        <f t="shared" si="0"/>
        <v>62654.38</v>
      </c>
      <c r="I15" s="7"/>
      <c r="J15" s="9">
        <f t="shared" si="2"/>
        <v>15008.46</v>
      </c>
      <c r="K15" s="10">
        <f t="shared" si="3"/>
        <v>0</v>
      </c>
    </row>
    <row r="16" spans="1:11" x14ac:dyDescent="0.3">
      <c r="A16" s="26">
        <v>8</v>
      </c>
      <c r="B16" s="31">
        <v>45992</v>
      </c>
      <c r="C16" s="32">
        <f t="shared" si="1"/>
        <v>2477587.8400000008</v>
      </c>
      <c r="D16" s="32">
        <v>47645.919999999998</v>
      </c>
      <c r="E16" s="32">
        <v>14730.53</v>
      </c>
      <c r="F16" s="32"/>
      <c r="G16" s="32"/>
      <c r="H16" s="32">
        <f t="shared" si="0"/>
        <v>62376.45</v>
      </c>
      <c r="I16" s="7"/>
      <c r="J16" s="9">
        <f t="shared" si="2"/>
        <v>14730.53</v>
      </c>
      <c r="K16" s="10">
        <f t="shared" si="3"/>
        <v>0</v>
      </c>
    </row>
    <row r="17" spans="1:11" x14ac:dyDescent="0.3">
      <c r="A17" s="26">
        <v>9</v>
      </c>
      <c r="B17" s="31">
        <v>46023</v>
      </c>
      <c r="C17" s="32">
        <f t="shared" si="1"/>
        <v>2429941.9200000009</v>
      </c>
      <c r="D17" s="32">
        <v>47645.919999999998</v>
      </c>
      <c r="E17" s="32">
        <v>14452.6</v>
      </c>
      <c r="F17" s="32"/>
      <c r="G17" s="32"/>
      <c r="H17" s="32">
        <f t="shared" si="0"/>
        <v>62098.52</v>
      </c>
      <c r="I17" s="7"/>
      <c r="J17" s="9">
        <f t="shared" si="2"/>
        <v>14452.59</v>
      </c>
      <c r="K17" s="10">
        <f t="shared" si="3"/>
        <v>-1.0000000000218279E-2</v>
      </c>
    </row>
    <row r="18" spans="1:11" x14ac:dyDescent="0.3">
      <c r="A18" s="26">
        <v>10</v>
      </c>
      <c r="B18" s="31">
        <v>46054</v>
      </c>
      <c r="C18" s="32">
        <f t="shared" si="1"/>
        <v>2382296.0000000009</v>
      </c>
      <c r="D18" s="32">
        <v>47645.919999999998</v>
      </c>
      <c r="E18" s="32">
        <v>14174.66</v>
      </c>
      <c r="F18" s="32"/>
      <c r="G18" s="32"/>
      <c r="H18" s="32">
        <f t="shared" si="0"/>
        <v>61820.58</v>
      </c>
      <c r="I18" s="7"/>
      <c r="J18" s="9">
        <f t="shared" si="2"/>
        <v>14174.66</v>
      </c>
      <c r="K18" s="10">
        <f t="shared" si="3"/>
        <v>0</v>
      </c>
    </row>
    <row r="19" spans="1:11" x14ac:dyDescent="0.3">
      <c r="A19" s="26">
        <v>11</v>
      </c>
      <c r="B19" s="31">
        <v>46082</v>
      </c>
      <c r="C19" s="32">
        <f t="shared" si="1"/>
        <v>2334650.080000001</v>
      </c>
      <c r="D19" s="32">
        <v>47645.919999999998</v>
      </c>
      <c r="E19" s="32">
        <v>13896.73</v>
      </c>
      <c r="F19" s="32"/>
      <c r="G19" s="32"/>
      <c r="H19" s="32">
        <f t="shared" si="0"/>
        <v>61542.649999999994</v>
      </c>
      <c r="I19" s="7"/>
      <c r="J19" s="9">
        <f t="shared" si="2"/>
        <v>13896.73</v>
      </c>
      <c r="K19" s="10">
        <f t="shared" si="3"/>
        <v>0</v>
      </c>
    </row>
    <row r="20" spans="1:11" x14ac:dyDescent="0.3">
      <c r="A20" s="26">
        <v>12</v>
      </c>
      <c r="B20" s="31">
        <v>46113</v>
      </c>
      <c r="C20" s="32">
        <f t="shared" si="1"/>
        <v>2287004.1600000011</v>
      </c>
      <c r="D20" s="32">
        <v>47645.919999999998</v>
      </c>
      <c r="E20" s="32">
        <v>13618.79</v>
      </c>
      <c r="F20" s="32"/>
      <c r="G20" s="32"/>
      <c r="H20" s="32">
        <f t="shared" si="0"/>
        <v>61264.71</v>
      </c>
      <c r="I20" s="7"/>
      <c r="J20" s="9">
        <f t="shared" si="2"/>
        <v>13618.79</v>
      </c>
      <c r="K20" s="10">
        <f t="shared" si="3"/>
        <v>0</v>
      </c>
    </row>
    <row r="21" spans="1:11" x14ac:dyDescent="0.3">
      <c r="A21" s="26">
        <v>13</v>
      </c>
      <c r="B21" s="31">
        <v>46143</v>
      </c>
      <c r="C21" s="32">
        <f t="shared" si="1"/>
        <v>2239358.2400000012</v>
      </c>
      <c r="D21" s="32">
        <v>47645.919999999998</v>
      </c>
      <c r="E21" s="32">
        <v>13340.86</v>
      </c>
      <c r="F21" s="32"/>
      <c r="G21" s="32"/>
      <c r="H21" s="32">
        <f t="shared" si="0"/>
        <v>60986.78</v>
      </c>
      <c r="I21" s="7"/>
      <c r="J21" s="9">
        <f t="shared" si="2"/>
        <v>13340.86</v>
      </c>
      <c r="K21" s="10">
        <f t="shared" si="3"/>
        <v>0</v>
      </c>
    </row>
    <row r="22" spans="1:11" x14ac:dyDescent="0.3">
      <c r="A22" s="26">
        <v>14</v>
      </c>
      <c r="B22" s="31">
        <v>46174</v>
      </c>
      <c r="C22" s="32">
        <f t="shared" si="1"/>
        <v>2191712.3200000012</v>
      </c>
      <c r="D22" s="32">
        <v>47645.919999999998</v>
      </c>
      <c r="E22" s="32">
        <v>13062.92</v>
      </c>
      <c r="F22" s="32"/>
      <c r="G22" s="32"/>
      <c r="H22" s="32">
        <f t="shared" si="0"/>
        <v>60708.84</v>
      </c>
      <c r="I22" s="7"/>
      <c r="J22" s="9">
        <f t="shared" si="2"/>
        <v>13062.92</v>
      </c>
      <c r="K22" s="10">
        <f t="shared" si="3"/>
        <v>0</v>
      </c>
    </row>
    <row r="23" spans="1:11" x14ac:dyDescent="0.3">
      <c r="A23" s="26">
        <v>15</v>
      </c>
      <c r="B23" s="31">
        <v>46204</v>
      </c>
      <c r="C23" s="32">
        <f t="shared" si="1"/>
        <v>2144066.4000000013</v>
      </c>
      <c r="D23" s="32">
        <v>47645.919999999998</v>
      </c>
      <c r="E23" s="32">
        <v>12784.99</v>
      </c>
      <c r="F23" s="32"/>
      <c r="G23" s="32"/>
      <c r="H23" s="32">
        <f t="shared" si="0"/>
        <v>60430.909999999996</v>
      </c>
      <c r="I23" s="7"/>
      <c r="J23" s="9">
        <f t="shared" si="2"/>
        <v>12784.99</v>
      </c>
      <c r="K23" s="10">
        <f t="shared" si="3"/>
        <v>0</v>
      </c>
    </row>
    <row r="24" spans="1:11" x14ac:dyDescent="0.3">
      <c r="A24" s="26">
        <v>16</v>
      </c>
      <c r="B24" s="31">
        <v>46235</v>
      </c>
      <c r="C24" s="32">
        <f t="shared" si="1"/>
        <v>2096420.4800000014</v>
      </c>
      <c r="D24" s="32">
        <v>47645.919999999998</v>
      </c>
      <c r="E24" s="32">
        <v>12507.05</v>
      </c>
      <c r="F24" s="32"/>
      <c r="G24" s="32"/>
      <c r="H24" s="32">
        <f t="shared" si="0"/>
        <v>60152.97</v>
      </c>
      <c r="I24" s="7"/>
      <c r="J24" s="9">
        <f t="shared" si="2"/>
        <v>12507.05</v>
      </c>
      <c r="K24" s="10">
        <f t="shared" si="3"/>
        <v>0</v>
      </c>
    </row>
    <row r="25" spans="1:11" x14ac:dyDescent="0.3">
      <c r="A25" s="26">
        <v>17</v>
      </c>
      <c r="B25" s="31">
        <v>46266</v>
      </c>
      <c r="C25" s="32">
        <f t="shared" si="1"/>
        <v>2048774.5600000015</v>
      </c>
      <c r="D25" s="32">
        <v>47645.919999999998</v>
      </c>
      <c r="E25" s="32">
        <v>12229.12</v>
      </c>
      <c r="F25" s="32"/>
      <c r="G25" s="32"/>
      <c r="H25" s="32">
        <f t="shared" si="0"/>
        <v>59875.040000000001</v>
      </c>
      <c r="I25" s="7"/>
      <c r="J25" s="9">
        <f t="shared" si="2"/>
        <v>12229.12</v>
      </c>
      <c r="K25" s="10">
        <f t="shared" si="3"/>
        <v>0</v>
      </c>
    </row>
    <row r="26" spans="1:11" x14ac:dyDescent="0.3">
      <c r="A26" s="26">
        <v>18</v>
      </c>
      <c r="B26" s="31">
        <v>46296</v>
      </c>
      <c r="C26" s="32">
        <f t="shared" si="1"/>
        <v>2001128.6400000015</v>
      </c>
      <c r="D26" s="32">
        <v>47645.919999999998</v>
      </c>
      <c r="E26" s="32">
        <v>11951.18</v>
      </c>
      <c r="F26" s="32"/>
      <c r="G26" s="32"/>
      <c r="H26" s="32">
        <f t="shared" si="0"/>
        <v>59597.1</v>
      </c>
      <c r="I26" s="7"/>
      <c r="J26" s="9">
        <f t="shared" si="2"/>
        <v>11951.18</v>
      </c>
      <c r="K26" s="10">
        <f t="shared" si="3"/>
        <v>0</v>
      </c>
    </row>
    <row r="27" spans="1:11" x14ac:dyDescent="0.3">
      <c r="A27" s="26">
        <v>19</v>
      </c>
      <c r="B27" s="31">
        <v>46327</v>
      </c>
      <c r="C27" s="32">
        <f t="shared" si="1"/>
        <v>1953482.7200000016</v>
      </c>
      <c r="D27" s="32">
        <v>47645.919999999998</v>
      </c>
      <c r="E27" s="32">
        <v>11673.25</v>
      </c>
      <c r="F27" s="32"/>
      <c r="G27" s="32"/>
      <c r="H27" s="32">
        <f t="shared" si="0"/>
        <v>59319.17</v>
      </c>
      <c r="I27" s="7"/>
      <c r="J27" s="9">
        <f t="shared" si="2"/>
        <v>11673.25</v>
      </c>
      <c r="K27" s="10">
        <f t="shared" si="3"/>
        <v>0</v>
      </c>
    </row>
    <row r="28" spans="1:11" x14ac:dyDescent="0.3">
      <c r="A28" s="26">
        <v>20</v>
      </c>
      <c r="B28" s="31">
        <v>46357</v>
      </c>
      <c r="C28" s="32">
        <f t="shared" si="1"/>
        <v>1905836.8000000017</v>
      </c>
      <c r="D28" s="32">
        <v>47645.919999999998</v>
      </c>
      <c r="E28" s="32">
        <v>11395.32</v>
      </c>
      <c r="F28" s="32"/>
      <c r="G28" s="32"/>
      <c r="H28" s="32">
        <f t="shared" si="0"/>
        <v>59041.24</v>
      </c>
      <c r="I28" s="7"/>
      <c r="J28" s="9">
        <f t="shared" si="2"/>
        <v>11395.31</v>
      </c>
      <c r="K28" s="10">
        <f t="shared" si="3"/>
        <v>-1.0000000000218279E-2</v>
      </c>
    </row>
    <row r="29" spans="1:11" x14ac:dyDescent="0.3">
      <c r="A29" s="26">
        <v>21</v>
      </c>
      <c r="B29" s="31">
        <v>46388</v>
      </c>
      <c r="C29" s="32">
        <f t="shared" si="1"/>
        <v>1858190.8800000018</v>
      </c>
      <c r="D29" s="32">
        <v>47645.919999999998</v>
      </c>
      <c r="E29" s="32">
        <v>11117.38</v>
      </c>
      <c r="F29" s="32"/>
      <c r="G29" s="32"/>
      <c r="H29" s="32">
        <f t="shared" si="0"/>
        <v>58763.299999999996</v>
      </c>
      <c r="I29" s="7"/>
      <c r="J29" s="9">
        <f t="shared" si="2"/>
        <v>11117.38</v>
      </c>
      <c r="K29" s="10">
        <f t="shared" si="3"/>
        <v>0</v>
      </c>
    </row>
    <row r="30" spans="1:11" x14ac:dyDescent="0.3">
      <c r="A30" s="26">
        <v>22</v>
      </c>
      <c r="B30" s="31">
        <v>46419</v>
      </c>
      <c r="C30" s="32">
        <f t="shared" si="1"/>
        <v>1810544.9600000018</v>
      </c>
      <c r="D30" s="32">
        <v>47645.919999999998</v>
      </c>
      <c r="E30" s="32">
        <v>10839.45</v>
      </c>
      <c r="F30" s="32"/>
      <c r="G30" s="32"/>
      <c r="H30" s="32">
        <f t="shared" si="0"/>
        <v>58485.369999999995</v>
      </c>
      <c r="I30" s="7"/>
      <c r="J30" s="9">
        <f t="shared" si="2"/>
        <v>10839.45</v>
      </c>
      <c r="K30" s="10">
        <f t="shared" si="3"/>
        <v>0</v>
      </c>
    </row>
    <row r="31" spans="1:11" x14ac:dyDescent="0.3">
      <c r="A31" s="26">
        <v>23</v>
      </c>
      <c r="B31" s="31">
        <v>46447</v>
      </c>
      <c r="C31" s="32">
        <f t="shared" si="1"/>
        <v>1762899.0400000019</v>
      </c>
      <c r="D31" s="32">
        <v>47645.919999999998</v>
      </c>
      <c r="E31" s="32">
        <v>10561.51</v>
      </c>
      <c r="F31" s="32"/>
      <c r="G31" s="32"/>
      <c r="H31" s="32">
        <f t="shared" si="0"/>
        <v>58207.43</v>
      </c>
      <c r="I31" s="7"/>
      <c r="J31" s="9">
        <f t="shared" si="2"/>
        <v>10561.51</v>
      </c>
      <c r="K31" s="10">
        <f t="shared" si="3"/>
        <v>0</v>
      </c>
    </row>
    <row r="32" spans="1:11" x14ac:dyDescent="0.3">
      <c r="A32" s="26">
        <v>24</v>
      </c>
      <c r="B32" s="31">
        <v>46478</v>
      </c>
      <c r="C32" s="32">
        <f t="shared" si="1"/>
        <v>1715253.120000002</v>
      </c>
      <c r="D32" s="32">
        <v>47645.919999999998</v>
      </c>
      <c r="E32" s="32">
        <v>10283.58</v>
      </c>
      <c r="F32" s="32"/>
      <c r="G32" s="32"/>
      <c r="H32" s="32">
        <f t="shared" si="0"/>
        <v>57929.5</v>
      </c>
      <c r="I32" s="7"/>
      <c r="J32" s="9">
        <f t="shared" si="2"/>
        <v>10283.58</v>
      </c>
      <c r="K32" s="10">
        <f t="shared" si="3"/>
        <v>0</v>
      </c>
    </row>
    <row r="33" spans="1:11" x14ac:dyDescent="0.3">
      <c r="A33" s="26">
        <v>25</v>
      </c>
      <c r="B33" s="31">
        <v>46508</v>
      </c>
      <c r="C33" s="32">
        <f t="shared" si="1"/>
        <v>1667607.200000002</v>
      </c>
      <c r="D33" s="32">
        <v>47645.919999999998</v>
      </c>
      <c r="E33" s="32">
        <v>10005.64</v>
      </c>
      <c r="F33" s="32"/>
      <c r="G33" s="32"/>
      <c r="H33" s="32">
        <f t="shared" si="0"/>
        <v>57651.56</v>
      </c>
      <c r="I33" s="7"/>
      <c r="J33" s="9">
        <f t="shared" si="2"/>
        <v>10005.64</v>
      </c>
      <c r="K33" s="10">
        <f t="shared" si="3"/>
        <v>0</v>
      </c>
    </row>
    <row r="34" spans="1:11" x14ac:dyDescent="0.3">
      <c r="A34" s="26">
        <v>26</v>
      </c>
      <c r="B34" s="31">
        <v>46539</v>
      </c>
      <c r="C34" s="32">
        <f t="shared" si="1"/>
        <v>1619961.2800000021</v>
      </c>
      <c r="D34" s="32">
        <v>47645.919999999998</v>
      </c>
      <c r="E34" s="32">
        <v>9727.7099999999991</v>
      </c>
      <c r="F34" s="32"/>
      <c r="G34" s="32"/>
      <c r="H34" s="32">
        <f t="shared" si="0"/>
        <v>57373.63</v>
      </c>
      <c r="I34" s="7"/>
      <c r="J34" s="9">
        <f t="shared" si="2"/>
        <v>9727.7099999999991</v>
      </c>
      <c r="K34" s="10">
        <f t="shared" si="3"/>
        <v>0</v>
      </c>
    </row>
    <row r="35" spans="1:11" x14ac:dyDescent="0.3">
      <c r="A35" s="26">
        <v>27</v>
      </c>
      <c r="B35" s="31">
        <v>46569</v>
      </c>
      <c r="C35" s="32">
        <f t="shared" si="1"/>
        <v>1572315.3600000022</v>
      </c>
      <c r="D35" s="32">
        <v>47645.919999999998</v>
      </c>
      <c r="E35" s="32">
        <v>9449.77</v>
      </c>
      <c r="F35" s="32"/>
      <c r="G35" s="32"/>
      <c r="H35" s="32">
        <f t="shared" si="0"/>
        <v>57095.69</v>
      </c>
      <c r="I35" s="7"/>
      <c r="J35" s="9">
        <f t="shared" si="2"/>
        <v>9449.77</v>
      </c>
      <c r="K35" s="10">
        <f t="shared" si="3"/>
        <v>0</v>
      </c>
    </row>
    <row r="36" spans="1:11" x14ac:dyDescent="0.3">
      <c r="A36" s="26">
        <v>28</v>
      </c>
      <c r="B36" s="31">
        <v>46600</v>
      </c>
      <c r="C36" s="32">
        <f t="shared" si="1"/>
        <v>1524669.4400000023</v>
      </c>
      <c r="D36" s="32">
        <v>47645.919999999998</v>
      </c>
      <c r="E36" s="32">
        <v>9171.84</v>
      </c>
      <c r="F36" s="32"/>
      <c r="G36" s="32"/>
      <c r="H36" s="32">
        <f t="shared" si="0"/>
        <v>56817.759999999995</v>
      </c>
      <c r="I36" s="7"/>
      <c r="J36" s="9">
        <f t="shared" si="2"/>
        <v>9171.84</v>
      </c>
      <c r="K36" s="10">
        <f t="shared" si="3"/>
        <v>0</v>
      </c>
    </row>
    <row r="37" spans="1:11" x14ac:dyDescent="0.3">
      <c r="A37" s="26">
        <v>29</v>
      </c>
      <c r="B37" s="31">
        <v>46631</v>
      </c>
      <c r="C37" s="32">
        <f t="shared" si="1"/>
        <v>1477023.5200000023</v>
      </c>
      <c r="D37" s="32">
        <v>47645.919999999998</v>
      </c>
      <c r="E37" s="32">
        <v>8893.91</v>
      </c>
      <c r="F37" s="32"/>
      <c r="G37" s="32"/>
      <c r="H37" s="32">
        <f t="shared" si="0"/>
        <v>56539.83</v>
      </c>
      <c r="I37" s="7"/>
      <c r="J37" s="9">
        <f t="shared" si="2"/>
        <v>8893.9</v>
      </c>
      <c r="K37" s="10">
        <f t="shared" si="3"/>
        <v>-1.0000000000218279E-2</v>
      </c>
    </row>
    <row r="38" spans="1:11" x14ac:dyDescent="0.3">
      <c r="A38" s="26">
        <v>30</v>
      </c>
      <c r="B38" s="31">
        <v>46661</v>
      </c>
      <c r="C38" s="32">
        <f t="shared" si="1"/>
        <v>1429377.6000000024</v>
      </c>
      <c r="D38" s="32">
        <v>47645.919999999998</v>
      </c>
      <c r="E38" s="32">
        <v>8615.9699999999993</v>
      </c>
      <c r="F38" s="32"/>
      <c r="G38" s="32"/>
      <c r="H38" s="32">
        <f t="shared" si="0"/>
        <v>56261.89</v>
      </c>
      <c r="I38" s="7"/>
      <c r="J38" s="9">
        <f t="shared" si="2"/>
        <v>8615.9699999999993</v>
      </c>
      <c r="K38" s="10">
        <f t="shared" si="3"/>
        <v>0</v>
      </c>
    </row>
    <row r="39" spans="1:11" x14ac:dyDescent="0.3">
      <c r="A39" s="26">
        <v>31</v>
      </c>
      <c r="B39" s="31">
        <v>46692</v>
      </c>
      <c r="C39" s="32">
        <f t="shared" si="1"/>
        <v>1381731.6800000025</v>
      </c>
      <c r="D39" s="32">
        <v>47645.919999999998</v>
      </c>
      <c r="E39" s="32">
        <v>8338.0400000000009</v>
      </c>
      <c r="F39" s="32"/>
      <c r="G39" s="32"/>
      <c r="H39" s="32">
        <f t="shared" si="0"/>
        <v>55983.96</v>
      </c>
      <c r="I39" s="7"/>
      <c r="J39" s="9">
        <f t="shared" si="2"/>
        <v>8338.0400000000009</v>
      </c>
      <c r="K39" s="10">
        <f t="shared" si="3"/>
        <v>0</v>
      </c>
    </row>
    <row r="40" spans="1:11" x14ac:dyDescent="0.3">
      <c r="A40" s="26">
        <v>32</v>
      </c>
      <c r="B40" s="31">
        <v>46722</v>
      </c>
      <c r="C40" s="32">
        <f t="shared" si="1"/>
        <v>1334085.7600000026</v>
      </c>
      <c r="D40" s="32">
        <v>47645.919999999998</v>
      </c>
      <c r="E40" s="32">
        <v>8060.1</v>
      </c>
      <c r="F40" s="32"/>
      <c r="G40" s="32"/>
      <c r="H40" s="32">
        <f t="shared" ref="H40:H68" si="4">SUM(D40:G40)</f>
        <v>55706.02</v>
      </c>
      <c r="I40" s="7"/>
      <c r="J40" s="9">
        <f t="shared" si="2"/>
        <v>8060.1</v>
      </c>
      <c r="K40" s="10">
        <f t="shared" si="3"/>
        <v>0</v>
      </c>
    </row>
    <row r="41" spans="1:11" x14ac:dyDescent="0.3">
      <c r="A41" s="26">
        <v>33</v>
      </c>
      <c r="B41" s="31">
        <v>46753</v>
      </c>
      <c r="C41" s="32">
        <f t="shared" si="1"/>
        <v>1286439.8400000026</v>
      </c>
      <c r="D41" s="32">
        <v>47645.919999999998</v>
      </c>
      <c r="E41" s="32">
        <v>7782.17</v>
      </c>
      <c r="F41" s="32"/>
      <c r="G41" s="32"/>
      <c r="H41" s="32">
        <f t="shared" si="4"/>
        <v>55428.09</v>
      </c>
      <c r="I41" s="7"/>
      <c r="J41" s="9">
        <f t="shared" si="2"/>
        <v>7782.17</v>
      </c>
      <c r="K41" s="10">
        <f t="shared" si="3"/>
        <v>0</v>
      </c>
    </row>
    <row r="42" spans="1:11" x14ac:dyDescent="0.3">
      <c r="A42" s="26">
        <v>34</v>
      </c>
      <c r="B42" s="31">
        <v>46784</v>
      </c>
      <c r="C42" s="32">
        <f t="shared" si="1"/>
        <v>1238793.9200000027</v>
      </c>
      <c r="D42" s="32">
        <v>47645.919999999998</v>
      </c>
      <c r="E42" s="32">
        <v>7504.23</v>
      </c>
      <c r="F42" s="32"/>
      <c r="G42" s="32"/>
      <c r="H42" s="32">
        <f t="shared" si="4"/>
        <v>55150.149999999994</v>
      </c>
      <c r="I42" s="7"/>
      <c r="J42" s="9">
        <f t="shared" si="2"/>
        <v>7504.23</v>
      </c>
      <c r="K42" s="10">
        <f t="shared" si="3"/>
        <v>0</v>
      </c>
    </row>
    <row r="43" spans="1:11" x14ac:dyDescent="0.3">
      <c r="A43" s="26">
        <v>35</v>
      </c>
      <c r="B43" s="31">
        <v>46813</v>
      </c>
      <c r="C43" s="32">
        <f t="shared" si="1"/>
        <v>1191148.0000000028</v>
      </c>
      <c r="D43" s="32">
        <v>47645.919999999998</v>
      </c>
      <c r="E43" s="32">
        <v>7226.3</v>
      </c>
      <c r="F43" s="32"/>
      <c r="G43" s="32"/>
      <c r="H43" s="32">
        <f t="shared" si="4"/>
        <v>54872.22</v>
      </c>
      <c r="I43" s="7"/>
      <c r="J43" s="9">
        <f t="shared" si="2"/>
        <v>7226.3</v>
      </c>
      <c r="K43" s="10">
        <f t="shared" si="3"/>
        <v>0</v>
      </c>
    </row>
    <row r="44" spans="1:11" x14ac:dyDescent="0.3">
      <c r="A44" s="26">
        <v>36</v>
      </c>
      <c r="B44" s="31">
        <v>46844</v>
      </c>
      <c r="C44" s="32">
        <f t="shared" si="1"/>
        <v>1143502.0800000029</v>
      </c>
      <c r="D44" s="32">
        <v>47645.919999999998</v>
      </c>
      <c r="E44" s="32">
        <v>6948.36</v>
      </c>
      <c r="F44" s="32"/>
      <c r="G44" s="32"/>
      <c r="H44" s="32">
        <f t="shared" si="4"/>
        <v>54594.28</v>
      </c>
      <c r="I44" s="7"/>
      <c r="J44" s="9">
        <f t="shared" si="2"/>
        <v>6948.36</v>
      </c>
      <c r="K44" s="10">
        <f t="shared" si="3"/>
        <v>0</v>
      </c>
    </row>
    <row r="45" spans="1:11" x14ac:dyDescent="0.3">
      <c r="A45" s="26">
        <v>37</v>
      </c>
      <c r="B45" s="31">
        <v>46874</v>
      </c>
      <c r="C45" s="32">
        <f t="shared" si="1"/>
        <v>1095856.1600000029</v>
      </c>
      <c r="D45" s="32">
        <v>47645.919999999998</v>
      </c>
      <c r="E45" s="32">
        <v>6670.43</v>
      </c>
      <c r="F45" s="32"/>
      <c r="G45" s="32"/>
      <c r="H45" s="32">
        <f t="shared" si="4"/>
        <v>54316.35</v>
      </c>
      <c r="I45" s="7"/>
      <c r="J45" s="9">
        <f t="shared" si="2"/>
        <v>6670.43</v>
      </c>
      <c r="K45" s="10">
        <f t="shared" si="3"/>
        <v>0</v>
      </c>
    </row>
    <row r="46" spans="1:11" x14ac:dyDescent="0.3">
      <c r="A46" s="26">
        <v>38</v>
      </c>
      <c r="B46" s="31">
        <v>46905</v>
      </c>
      <c r="C46" s="32">
        <f t="shared" si="1"/>
        <v>1048210.2400000029</v>
      </c>
      <c r="D46" s="32">
        <v>47645.919999999998</v>
      </c>
      <c r="E46" s="32">
        <v>6392.49</v>
      </c>
      <c r="F46" s="32"/>
      <c r="G46" s="32"/>
      <c r="H46" s="32">
        <f t="shared" si="4"/>
        <v>54038.409999999996</v>
      </c>
      <c r="I46" s="7"/>
      <c r="J46" s="9">
        <f t="shared" si="2"/>
        <v>6392.49</v>
      </c>
      <c r="K46" s="10">
        <f t="shared" si="3"/>
        <v>0</v>
      </c>
    </row>
    <row r="47" spans="1:11" x14ac:dyDescent="0.3">
      <c r="A47" s="26">
        <v>39</v>
      </c>
      <c r="B47" s="31">
        <v>46935</v>
      </c>
      <c r="C47" s="32">
        <f t="shared" si="1"/>
        <v>1000564.3200000029</v>
      </c>
      <c r="D47" s="32">
        <v>47645.919999999998</v>
      </c>
      <c r="E47" s="32">
        <v>6114.56</v>
      </c>
      <c r="F47" s="32"/>
      <c r="G47" s="32"/>
      <c r="H47" s="32">
        <f t="shared" si="4"/>
        <v>53760.479999999996</v>
      </c>
      <c r="I47" s="7"/>
      <c r="J47" s="9">
        <f t="shared" si="2"/>
        <v>6114.56</v>
      </c>
      <c r="K47" s="10">
        <f t="shared" si="3"/>
        <v>0</v>
      </c>
    </row>
    <row r="48" spans="1:11" x14ac:dyDescent="0.3">
      <c r="A48" s="26">
        <v>40</v>
      </c>
      <c r="B48" s="31">
        <v>46966</v>
      </c>
      <c r="C48" s="32">
        <f t="shared" si="1"/>
        <v>952918.40000000282</v>
      </c>
      <c r="D48" s="32">
        <v>47645.919999999998</v>
      </c>
      <c r="E48" s="32">
        <v>5836.63</v>
      </c>
      <c r="F48" s="32"/>
      <c r="G48" s="32"/>
      <c r="H48" s="32">
        <f t="shared" si="4"/>
        <v>53482.549999999996</v>
      </c>
      <c r="I48" s="7"/>
      <c r="J48" s="9">
        <f t="shared" si="2"/>
        <v>5836.62</v>
      </c>
      <c r="K48" s="10">
        <f t="shared" si="3"/>
        <v>-1.0000000000218279E-2</v>
      </c>
    </row>
    <row r="49" spans="1:11" x14ac:dyDescent="0.3">
      <c r="A49" s="26">
        <v>41</v>
      </c>
      <c r="B49" s="31">
        <v>46997</v>
      </c>
      <c r="C49" s="32">
        <f t="shared" si="1"/>
        <v>905272.48000000278</v>
      </c>
      <c r="D49" s="32">
        <v>47645.919999999998</v>
      </c>
      <c r="E49" s="32">
        <v>5558.69</v>
      </c>
      <c r="F49" s="32"/>
      <c r="G49" s="32"/>
      <c r="H49" s="32">
        <f t="shared" si="4"/>
        <v>53204.61</v>
      </c>
      <c r="I49" s="7"/>
      <c r="J49" s="9">
        <f t="shared" si="2"/>
        <v>5558.69</v>
      </c>
      <c r="K49" s="10">
        <f t="shared" si="3"/>
        <v>0</v>
      </c>
    </row>
    <row r="50" spans="1:11" x14ac:dyDescent="0.3">
      <c r="A50" s="26">
        <v>42</v>
      </c>
      <c r="B50" s="31">
        <v>47027</v>
      </c>
      <c r="C50" s="32">
        <f t="shared" si="1"/>
        <v>857626.56000000273</v>
      </c>
      <c r="D50" s="32">
        <v>47645.919999999998</v>
      </c>
      <c r="E50" s="32">
        <v>5280.76</v>
      </c>
      <c r="F50" s="32"/>
      <c r="G50" s="32"/>
      <c r="H50" s="32">
        <f t="shared" si="4"/>
        <v>52926.68</v>
      </c>
      <c r="I50" s="7"/>
      <c r="J50" s="9">
        <f t="shared" si="2"/>
        <v>5280.76</v>
      </c>
      <c r="K50" s="10">
        <f t="shared" si="3"/>
        <v>0</v>
      </c>
    </row>
    <row r="51" spans="1:11" x14ac:dyDescent="0.3">
      <c r="A51" s="26">
        <v>43</v>
      </c>
      <c r="B51" s="31">
        <v>47058</v>
      </c>
      <c r="C51" s="32">
        <f t="shared" si="1"/>
        <v>809980.64000000269</v>
      </c>
      <c r="D51" s="32">
        <v>47645.919999999998</v>
      </c>
      <c r="E51" s="32">
        <v>5002.82</v>
      </c>
      <c r="F51" s="32"/>
      <c r="G51" s="32"/>
      <c r="H51" s="32">
        <f t="shared" si="4"/>
        <v>52648.74</v>
      </c>
      <c r="I51" s="7"/>
      <c r="J51" s="9">
        <f t="shared" si="2"/>
        <v>5002.82</v>
      </c>
      <c r="K51" s="10">
        <f t="shared" si="3"/>
        <v>0</v>
      </c>
    </row>
    <row r="52" spans="1:11" x14ac:dyDescent="0.3">
      <c r="A52" s="26">
        <v>44</v>
      </c>
      <c r="B52" s="31">
        <v>47088</v>
      </c>
      <c r="C52" s="32">
        <f t="shared" si="1"/>
        <v>762334.72000000265</v>
      </c>
      <c r="D52" s="32">
        <v>47645.919999999998</v>
      </c>
      <c r="E52" s="32">
        <v>4724.8900000000003</v>
      </c>
      <c r="F52" s="32"/>
      <c r="G52" s="32"/>
      <c r="H52" s="32">
        <f t="shared" si="4"/>
        <v>52370.81</v>
      </c>
      <c r="I52" s="7"/>
      <c r="J52" s="9">
        <f t="shared" si="2"/>
        <v>4724.8900000000003</v>
      </c>
      <c r="K52" s="10">
        <f t="shared" si="3"/>
        <v>0</v>
      </c>
    </row>
    <row r="53" spans="1:11" x14ac:dyDescent="0.3">
      <c r="A53" s="26">
        <v>45</v>
      </c>
      <c r="B53" s="31">
        <v>47119</v>
      </c>
      <c r="C53" s="32">
        <f t="shared" si="1"/>
        <v>714688.80000000261</v>
      </c>
      <c r="D53" s="32">
        <v>47645.919999999998</v>
      </c>
      <c r="E53" s="32">
        <v>4446.95</v>
      </c>
      <c r="F53" s="32"/>
      <c r="G53" s="32"/>
      <c r="H53" s="32">
        <f t="shared" si="4"/>
        <v>52092.869999999995</v>
      </c>
      <c r="I53" s="7"/>
      <c r="J53" s="9">
        <f t="shared" si="2"/>
        <v>4446.95</v>
      </c>
      <c r="K53" s="10">
        <f t="shared" si="3"/>
        <v>0</v>
      </c>
    </row>
    <row r="54" spans="1:11" x14ac:dyDescent="0.3">
      <c r="A54" s="26">
        <v>46</v>
      </c>
      <c r="B54" s="31">
        <v>47150</v>
      </c>
      <c r="C54" s="32">
        <f t="shared" si="1"/>
        <v>667042.88000000257</v>
      </c>
      <c r="D54" s="32">
        <v>47645.919999999998</v>
      </c>
      <c r="E54" s="32">
        <v>4169.0200000000004</v>
      </c>
      <c r="F54" s="32"/>
      <c r="G54" s="32"/>
      <c r="H54" s="32">
        <f t="shared" si="4"/>
        <v>51814.94</v>
      </c>
      <c r="I54" s="7"/>
      <c r="J54" s="9">
        <f t="shared" si="2"/>
        <v>4169.0200000000004</v>
      </c>
      <c r="K54" s="10">
        <f t="shared" si="3"/>
        <v>0</v>
      </c>
    </row>
    <row r="55" spans="1:11" x14ac:dyDescent="0.3">
      <c r="A55" s="26">
        <v>47</v>
      </c>
      <c r="B55" s="31">
        <v>47178</v>
      </c>
      <c r="C55" s="32">
        <f t="shared" si="1"/>
        <v>619396.96000000252</v>
      </c>
      <c r="D55" s="32">
        <v>47645.919999999998</v>
      </c>
      <c r="E55" s="32">
        <v>3891.08</v>
      </c>
      <c r="F55" s="32"/>
      <c r="G55" s="32"/>
      <c r="H55" s="32">
        <f t="shared" si="4"/>
        <v>51537</v>
      </c>
      <c r="I55" s="7"/>
      <c r="J55" s="9">
        <f t="shared" si="2"/>
        <v>3891.08</v>
      </c>
      <c r="K55" s="10">
        <f t="shared" si="3"/>
        <v>0</v>
      </c>
    </row>
    <row r="56" spans="1:11" x14ac:dyDescent="0.3">
      <c r="A56" s="26">
        <v>48</v>
      </c>
      <c r="B56" s="31">
        <v>47209</v>
      </c>
      <c r="C56" s="32">
        <f t="shared" si="1"/>
        <v>571751.04000000248</v>
      </c>
      <c r="D56" s="32">
        <v>47645.919999999998</v>
      </c>
      <c r="E56" s="32">
        <v>3613.15</v>
      </c>
      <c r="F56" s="32"/>
      <c r="G56" s="32"/>
      <c r="H56" s="32">
        <f t="shared" si="4"/>
        <v>51259.07</v>
      </c>
      <c r="I56" s="7"/>
      <c r="J56" s="9">
        <f t="shared" si="2"/>
        <v>3613.15</v>
      </c>
      <c r="K56" s="10">
        <f t="shared" si="3"/>
        <v>0</v>
      </c>
    </row>
    <row r="57" spans="1:11" x14ac:dyDescent="0.3">
      <c r="A57" s="26">
        <v>49</v>
      </c>
      <c r="B57" s="31">
        <v>47239</v>
      </c>
      <c r="C57" s="32">
        <f t="shared" si="1"/>
        <v>524105.1200000025</v>
      </c>
      <c r="D57" s="32">
        <v>47645.919999999998</v>
      </c>
      <c r="E57" s="32">
        <v>3335.21</v>
      </c>
      <c r="F57" s="32"/>
      <c r="G57" s="32"/>
      <c r="H57" s="32">
        <f t="shared" si="4"/>
        <v>50981.13</v>
      </c>
      <c r="I57" s="7"/>
      <c r="J57" s="9">
        <f t="shared" si="2"/>
        <v>3335.21</v>
      </c>
      <c r="K57" s="10">
        <f t="shared" si="3"/>
        <v>0</v>
      </c>
    </row>
    <row r="58" spans="1:11" x14ac:dyDescent="0.3">
      <c r="A58" s="26">
        <v>50</v>
      </c>
      <c r="B58" s="31">
        <v>47270</v>
      </c>
      <c r="C58" s="32">
        <f t="shared" si="1"/>
        <v>476459.20000000251</v>
      </c>
      <c r="D58" s="32">
        <v>47645.919999999998</v>
      </c>
      <c r="E58" s="32">
        <v>3057.28</v>
      </c>
      <c r="F58" s="32"/>
      <c r="G58" s="32"/>
      <c r="H58" s="32">
        <f t="shared" si="4"/>
        <v>50703.199999999997</v>
      </c>
      <c r="I58" s="7"/>
      <c r="J58" s="9">
        <f t="shared" si="2"/>
        <v>3057.28</v>
      </c>
      <c r="K58" s="10">
        <f t="shared" si="3"/>
        <v>0</v>
      </c>
    </row>
    <row r="59" spans="1:11" x14ac:dyDescent="0.3">
      <c r="A59" s="26">
        <v>51</v>
      </c>
      <c r="B59" s="31">
        <v>47300</v>
      </c>
      <c r="C59" s="32">
        <f t="shared" si="1"/>
        <v>428813.28000000253</v>
      </c>
      <c r="D59" s="32">
        <v>47645.919999999998</v>
      </c>
      <c r="E59" s="32">
        <v>2779.35</v>
      </c>
      <c r="F59" s="32"/>
      <c r="G59" s="32"/>
      <c r="H59" s="32">
        <f t="shared" si="4"/>
        <v>50425.27</v>
      </c>
      <c r="I59" s="7"/>
      <c r="J59" s="9">
        <f t="shared" si="2"/>
        <v>2779.35</v>
      </c>
      <c r="K59" s="10">
        <f t="shared" si="3"/>
        <v>0</v>
      </c>
    </row>
    <row r="60" spans="1:11" x14ac:dyDescent="0.3">
      <c r="A60" s="26">
        <v>52</v>
      </c>
      <c r="B60" s="31">
        <v>47331</v>
      </c>
      <c r="C60" s="32">
        <f t="shared" si="1"/>
        <v>381167.36000000255</v>
      </c>
      <c r="D60" s="32">
        <v>47645.919999999998</v>
      </c>
      <c r="E60" s="32">
        <v>2501.41</v>
      </c>
      <c r="F60" s="32"/>
      <c r="G60" s="32"/>
      <c r="H60" s="32">
        <f t="shared" si="4"/>
        <v>50147.33</v>
      </c>
      <c r="I60" s="7"/>
      <c r="J60" s="9">
        <f t="shared" si="2"/>
        <v>2501.41</v>
      </c>
      <c r="K60" s="10">
        <f t="shared" si="3"/>
        <v>0</v>
      </c>
    </row>
    <row r="61" spans="1:11" x14ac:dyDescent="0.3">
      <c r="A61" s="26">
        <v>53</v>
      </c>
      <c r="B61" s="31">
        <v>47362</v>
      </c>
      <c r="C61" s="32">
        <f t="shared" si="1"/>
        <v>333521.44000000256</v>
      </c>
      <c r="D61" s="32">
        <v>47645.919999999998</v>
      </c>
      <c r="E61" s="32">
        <v>2223.48</v>
      </c>
      <c r="F61" s="32"/>
      <c r="G61" s="32"/>
      <c r="H61" s="32">
        <f t="shared" si="4"/>
        <v>49869.4</v>
      </c>
      <c r="I61" s="7"/>
      <c r="J61" s="9">
        <f t="shared" si="2"/>
        <v>2223.48</v>
      </c>
      <c r="K61" s="10">
        <f t="shared" si="3"/>
        <v>0</v>
      </c>
    </row>
    <row r="62" spans="1:11" x14ac:dyDescent="0.3">
      <c r="A62" s="26">
        <v>54</v>
      </c>
      <c r="B62" s="31">
        <v>47392</v>
      </c>
      <c r="C62" s="32">
        <f t="shared" si="1"/>
        <v>285875.52000000258</v>
      </c>
      <c r="D62" s="32">
        <v>47645.919999999998</v>
      </c>
      <c r="E62" s="32">
        <v>1945.54</v>
      </c>
      <c r="F62" s="32"/>
      <c r="G62" s="32"/>
      <c r="H62" s="32">
        <f t="shared" si="4"/>
        <v>49591.46</v>
      </c>
      <c r="I62" s="7"/>
      <c r="J62" s="9">
        <f t="shared" si="2"/>
        <v>1945.54</v>
      </c>
      <c r="K62" s="10">
        <f t="shared" si="3"/>
        <v>0</v>
      </c>
    </row>
    <row r="63" spans="1:11" x14ac:dyDescent="0.3">
      <c r="A63" s="26">
        <v>55</v>
      </c>
      <c r="B63" s="31">
        <v>47423</v>
      </c>
      <c r="C63" s="32">
        <f t="shared" si="1"/>
        <v>238229.6000000026</v>
      </c>
      <c r="D63" s="32">
        <v>47645.919999999998</v>
      </c>
      <c r="E63" s="32">
        <v>1667.61</v>
      </c>
      <c r="F63" s="32"/>
      <c r="G63" s="32"/>
      <c r="H63" s="32">
        <f t="shared" si="4"/>
        <v>49313.53</v>
      </c>
      <c r="I63" s="7"/>
      <c r="J63" s="9">
        <f t="shared" si="2"/>
        <v>1667.61</v>
      </c>
      <c r="K63" s="10">
        <f t="shared" si="3"/>
        <v>0</v>
      </c>
    </row>
    <row r="64" spans="1:11" x14ac:dyDescent="0.3">
      <c r="A64" s="26">
        <v>56</v>
      </c>
      <c r="B64" s="31">
        <v>47453</v>
      </c>
      <c r="C64" s="32">
        <f t="shared" si="1"/>
        <v>190583.68000000261</v>
      </c>
      <c r="D64" s="32">
        <v>47645.919999999998</v>
      </c>
      <c r="E64" s="32">
        <v>1389.67</v>
      </c>
      <c r="F64" s="32"/>
      <c r="G64" s="32"/>
      <c r="H64" s="32">
        <f t="shared" si="4"/>
        <v>49035.59</v>
      </c>
      <c r="I64" s="7"/>
      <c r="J64" s="9">
        <f t="shared" si="2"/>
        <v>1389.67</v>
      </c>
      <c r="K64" s="10">
        <f t="shared" si="3"/>
        <v>0</v>
      </c>
    </row>
    <row r="65" spans="1:11" x14ac:dyDescent="0.3">
      <c r="A65" s="26">
        <v>57</v>
      </c>
      <c r="B65" s="31">
        <v>47484</v>
      </c>
      <c r="C65" s="32">
        <f t="shared" si="1"/>
        <v>142937.76000000263</v>
      </c>
      <c r="D65" s="32">
        <v>47645.919999999998</v>
      </c>
      <c r="E65" s="32">
        <v>1111.74</v>
      </c>
      <c r="F65" s="32"/>
      <c r="G65" s="32"/>
      <c r="H65" s="32">
        <f t="shared" si="4"/>
        <v>48757.659999999996</v>
      </c>
      <c r="I65" s="7"/>
      <c r="J65" s="9">
        <f t="shared" si="2"/>
        <v>1111.74</v>
      </c>
      <c r="K65" s="10">
        <f t="shared" si="3"/>
        <v>0</v>
      </c>
    </row>
    <row r="66" spans="1:11" x14ac:dyDescent="0.3">
      <c r="A66" s="26">
        <v>58</v>
      </c>
      <c r="B66" s="31">
        <v>47515</v>
      </c>
      <c r="C66" s="32">
        <f t="shared" si="1"/>
        <v>95291.84000000263</v>
      </c>
      <c r="D66" s="32">
        <v>47645.919999999998</v>
      </c>
      <c r="E66" s="32">
        <v>833.8</v>
      </c>
      <c r="F66" s="32"/>
      <c r="G66" s="32"/>
      <c r="H66" s="32">
        <f t="shared" si="4"/>
        <v>48479.72</v>
      </c>
      <c r="I66" s="7"/>
      <c r="J66" s="9">
        <f t="shared" si="2"/>
        <v>833.8</v>
      </c>
      <c r="K66" s="10">
        <f t="shared" si="3"/>
        <v>0</v>
      </c>
    </row>
    <row r="67" spans="1:11" x14ac:dyDescent="0.3">
      <c r="A67" s="26">
        <v>59</v>
      </c>
      <c r="B67" s="31">
        <v>47543</v>
      </c>
      <c r="C67" s="32">
        <f t="shared" si="1"/>
        <v>47645.920000002632</v>
      </c>
      <c r="D67" s="32">
        <v>47645.919999999998</v>
      </c>
      <c r="E67" s="32">
        <v>555.87</v>
      </c>
      <c r="F67" s="32"/>
      <c r="G67" s="32"/>
      <c r="H67" s="32">
        <f t="shared" si="4"/>
        <v>48201.79</v>
      </c>
      <c r="I67" s="7"/>
      <c r="J67" s="9">
        <f t="shared" si="2"/>
        <v>555.87</v>
      </c>
      <c r="K67" s="10">
        <f t="shared" si="3"/>
        <v>0</v>
      </c>
    </row>
    <row r="68" spans="1:11" ht="19.5" thickBot="1" x14ac:dyDescent="0.35">
      <c r="A68" s="26">
        <v>60</v>
      </c>
      <c r="B68" s="31">
        <v>47574</v>
      </c>
      <c r="C68" s="32">
        <f t="shared" si="1"/>
        <v>2.6338966563344002E-9</v>
      </c>
      <c r="D68" s="32">
        <v>47645.919999999998</v>
      </c>
      <c r="E68" s="32">
        <v>277.94</v>
      </c>
      <c r="F68" s="32"/>
      <c r="G68" s="32"/>
      <c r="H68" s="32">
        <f t="shared" si="4"/>
        <v>47923.86</v>
      </c>
      <c r="I68" s="7"/>
      <c r="J68" s="9">
        <f t="shared" si="2"/>
        <v>277.93</v>
      </c>
      <c r="K68" s="10">
        <f t="shared" si="3"/>
        <v>-9.9999999999909051E-3</v>
      </c>
    </row>
    <row r="69" spans="1:11" ht="19.5" thickBot="1" x14ac:dyDescent="0.35">
      <c r="A69" s="37" t="s">
        <v>37</v>
      </c>
      <c r="B69" s="26"/>
      <c r="C69" s="26"/>
      <c r="D69" s="32">
        <f>SUM(D8:D68)</f>
        <v>2858755.1999999979</v>
      </c>
      <c r="E69" s="32">
        <f t="shared" ref="E69:K69" si="5">SUM(E8:E68)</f>
        <v>508620.2</v>
      </c>
      <c r="F69" s="32">
        <f t="shared" si="5"/>
        <v>21440.66</v>
      </c>
      <c r="G69" s="32">
        <f t="shared" si="5"/>
        <v>0</v>
      </c>
      <c r="H69" s="32">
        <f t="shared" si="5"/>
        <v>3367375.4</v>
      </c>
      <c r="I69" s="7"/>
      <c r="J69" s="3">
        <f t="shared" si="5"/>
        <v>508620.15</v>
      </c>
      <c r="K69" s="3">
        <f t="shared" si="5"/>
        <v>-5.000000000086402E-2</v>
      </c>
    </row>
    <row r="70" spans="1:11" ht="19.5" thickBot="1" x14ac:dyDescent="0.35">
      <c r="A70" s="37" t="s">
        <v>38</v>
      </c>
      <c r="B70" s="26"/>
      <c r="C70" s="26"/>
      <c r="D70" s="32"/>
      <c r="E70" s="32"/>
      <c r="F70" s="32"/>
      <c r="G70" s="32"/>
      <c r="H70" s="32"/>
      <c r="I70" s="7"/>
      <c r="J70" s="3"/>
      <c r="K70" s="3"/>
    </row>
    <row r="71" spans="1:11" ht="19.5" thickBot="1" x14ac:dyDescent="0.35">
      <c r="A71" s="37" t="s">
        <v>40</v>
      </c>
      <c r="B71" s="26"/>
      <c r="C71" s="26"/>
      <c r="D71" s="32">
        <f>SUM(D9:D16)</f>
        <v>381167.35999999993</v>
      </c>
      <c r="E71" s="32">
        <f t="shared" ref="E71:H71" si="6">SUM(E9:E16)</f>
        <v>125626.4</v>
      </c>
      <c r="F71" s="32">
        <f t="shared" si="6"/>
        <v>0</v>
      </c>
      <c r="G71" s="32">
        <f t="shared" si="6"/>
        <v>0</v>
      </c>
      <c r="H71" s="32">
        <f t="shared" si="6"/>
        <v>506793.76</v>
      </c>
      <c r="I71" s="7"/>
      <c r="J71" s="3">
        <f t="shared" ref="J71:K71" si="7">SUM(J9:J69)</f>
        <v>1017240.3</v>
      </c>
      <c r="K71" s="3">
        <f t="shared" si="7"/>
        <v>-0.10000000000172804</v>
      </c>
    </row>
    <row r="72" spans="1:11" ht="19.5" thickBot="1" x14ac:dyDescent="0.35">
      <c r="A72" s="37">
        <v>2026</v>
      </c>
      <c r="B72" s="26"/>
      <c r="C72" s="26"/>
      <c r="D72" s="32">
        <f>SUM(D17:D28)</f>
        <v>571751.03999999992</v>
      </c>
      <c r="E72" s="32">
        <f t="shared" ref="E72:H72" si="8">SUM(E17:E28)</f>
        <v>155087.47000000003</v>
      </c>
      <c r="F72" s="32">
        <f t="shared" si="8"/>
        <v>0</v>
      </c>
      <c r="G72" s="32">
        <f t="shared" si="8"/>
        <v>0</v>
      </c>
      <c r="H72" s="32">
        <f t="shared" si="8"/>
        <v>726838.51</v>
      </c>
      <c r="I72" s="7"/>
      <c r="J72" s="3">
        <f t="shared" ref="J72:K72" si="9">SUM(J10:J71)</f>
        <v>2017804.53</v>
      </c>
      <c r="K72" s="3">
        <f t="shared" si="9"/>
        <v>-0.20000000000345608</v>
      </c>
    </row>
    <row r="73" spans="1:11" ht="19.5" thickBot="1" x14ac:dyDescent="0.35">
      <c r="A73" s="37">
        <v>2027</v>
      </c>
      <c r="B73" s="26"/>
      <c r="C73" s="26"/>
      <c r="D73" s="32">
        <f>SUM(D29:D40)</f>
        <v>571751.03999999992</v>
      </c>
      <c r="E73" s="32">
        <f t="shared" ref="E73:H73" si="10">SUM(E29:E40)</f>
        <v>115064.90000000002</v>
      </c>
      <c r="F73" s="32">
        <f t="shared" si="10"/>
        <v>0</v>
      </c>
      <c r="G73" s="32">
        <f t="shared" si="10"/>
        <v>0</v>
      </c>
      <c r="H73" s="32">
        <f t="shared" si="10"/>
        <v>686815.94</v>
      </c>
      <c r="I73" s="7"/>
      <c r="J73" s="3">
        <f t="shared" ref="J73:K73" si="11">SUM(J11:J72)</f>
        <v>4019210.92</v>
      </c>
      <c r="K73" s="3">
        <f t="shared" si="11"/>
        <v>-0.40000000000691216</v>
      </c>
    </row>
    <row r="74" spans="1:11" ht="19.5" thickBot="1" x14ac:dyDescent="0.35">
      <c r="A74" s="37">
        <v>2028</v>
      </c>
      <c r="B74" s="26"/>
      <c r="C74" s="26"/>
      <c r="D74" s="32">
        <f>SUM(D41:D52)</f>
        <v>571751.03999999992</v>
      </c>
      <c r="E74" s="32">
        <f t="shared" ref="E74:H74" si="12">SUM(E41:E52)</f>
        <v>75042.33</v>
      </c>
      <c r="F74" s="32">
        <f t="shared" si="12"/>
        <v>0</v>
      </c>
      <c r="G74" s="32">
        <f t="shared" si="12"/>
        <v>0</v>
      </c>
      <c r="H74" s="32">
        <f t="shared" si="12"/>
        <v>646793.36999999988</v>
      </c>
      <c r="I74" s="7"/>
      <c r="J74" s="3">
        <f t="shared" ref="J74:K74" si="13">SUM(J12:J73)</f>
        <v>8022301.6399999997</v>
      </c>
      <c r="K74" s="3">
        <f t="shared" si="13"/>
        <v>-0.80000000001382432</v>
      </c>
    </row>
    <row r="75" spans="1:11" ht="19.5" thickBot="1" x14ac:dyDescent="0.35">
      <c r="A75" s="37">
        <v>2029</v>
      </c>
      <c r="B75" s="26"/>
      <c r="C75" s="26"/>
      <c r="D75" s="32">
        <f>SUM(D53:D64)</f>
        <v>571751.03999999992</v>
      </c>
      <c r="E75" s="32">
        <f t="shared" ref="E75:H75" si="14">SUM(E53:E64)</f>
        <v>35019.749999999993</v>
      </c>
      <c r="F75" s="32">
        <f t="shared" si="14"/>
        <v>0</v>
      </c>
      <c r="G75" s="32">
        <f t="shared" si="14"/>
        <v>0</v>
      </c>
      <c r="H75" s="32">
        <f t="shared" si="14"/>
        <v>606770.79</v>
      </c>
      <c r="I75" s="7"/>
      <c r="J75" s="3">
        <f t="shared" ref="J75:K76" si="15">SUM(J13:J74)</f>
        <v>16028761.01</v>
      </c>
      <c r="K75" s="3">
        <f t="shared" si="15"/>
        <v>-1.6000000000276486</v>
      </c>
    </row>
    <row r="76" spans="1:11" ht="19.5" thickBot="1" x14ac:dyDescent="0.35">
      <c r="A76" s="37" t="s">
        <v>39</v>
      </c>
      <c r="B76" s="26"/>
      <c r="C76" s="26"/>
      <c r="D76" s="32">
        <f>SUM(D65:D68)</f>
        <v>190583.67999999999</v>
      </c>
      <c r="E76" s="32">
        <f t="shared" ref="E76:H76" si="16">SUM(E65:E68)</f>
        <v>2779.35</v>
      </c>
      <c r="F76" s="32">
        <f t="shared" si="16"/>
        <v>0</v>
      </c>
      <c r="G76" s="32">
        <f t="shared" si="16"/>
        <v>0</v>
      </c>
      <c r="H76" s="32">
        <f t="shared" si="16"/>
        <v>193363.03000000003</v>
      </c>
      <c r="I76" s="7"/>
      <c r="J76" s="3">
        <f t="shared" si="15"/>
        <v>32041957.689999998</v>
      </c>
      <c r="K76" s="3">
        <f t="shared" si="15"/>
        <v>-3.2000000000552973</v>
      </c>
    </row>
    <row r="77" spans="1:11" hidden="1" outlineLevel="1" x14ac:dyDescent="0.3">
      <c r="A77" s="27"/>
      <c r="B77" s="27"/>
      <c r="C77" s="27"/>
      <c r="D77" s="27">
        <v>2858755.2</v>
      </c>
      <c r="E77" s="34">
        <v>508620.2</v>
      </c>
      <c r="F77" s="27">
        <v>21440.66</v>
      </c>
      <c r="G77" s="27" t="s">
        <v>31</v>
      </c>
      <c r="H77" s="34">
        <v>3367375.4</v>
      </c>
      <c r="I77" s="9"/>
      <c r="J77" s="9"/>
    </row>
    <row r="78" spans="1:11" hidden="1" outlineLevel="1" x14ac:dyDescent="0.3">
      <c r="A78" s="19"/>
      <c r="H78" s="33">
        <f>H69-H77</f>
        <v>0</v>
      </c>
    </row>
    <row r="79" spans="1:11" collapsed="1" x14ac:dyDescent="0.3"/>
    <row r="80" spans="1:11" s="12" customFormat="1" x14ac:dyDescent="0.3">
      <c r="A80" s="46" t="s">
        <v>20</v>
      </c>
      <c r="B80" s="29"/>
      <c r="C80" s="29"/>
      <c r="D80" s="29"/>
      <c r="E80" s="29"/>
      <c r="F80" s="29"/>
      <c r="G80" s="29"/>
      <c r="H80" s="13" t="s">
        <v>21</v>
      </c>
    </row>
  </sheetData>
  <mergeCells count="4">
    <mergeCell ref="A3:H3"/>
    <mergeCell ref="B5:D5"/>
    <mergeCell ref="E2:H2"/>
    <mergeCell ref="A4:H4"/>
  </mergeCells>
  <pageMargins left="0.78740157480314965" right="0.78740157480314965" top="1.1811023622047245" bottom="0.39370078740157483" header="0.39370078740157483" footer="0.31496062992125984"/>
  <pageSetup paperSize="9" scale="99" orientation="landscape" verticalDpi="0" r:id="rId1"/>
  <headerFooter differentFirst="1">
    <oddHeader>&amp;R&amp;"Times New Roman,обычный"&amp;14
&amp;13Продовження додатка 2</oddHeader>
  </headerFooter>
  <rowBreaks count="1" manualBreakCount="1">
    <brk id="4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додаток 1</vt:lpstr>
      <vt:lpstr>додаток 2</vt:lpstr>
      <vt:lpstr>'додаток 2'!Заголовки_для_печати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2025-03-05T07:30:38Z</cp:lastPrinted>
  <dcterms:created xsi:type="dcterms:W3CDTF">2025-03-03T07:33:39Z</dcterms:created>
  <dcterms:modified xsi:type="dcterms:W3CDTF">2025-03-05T07:31:04Z</dcterms:modified>
</cp:coreProperties>
</file>