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кономист\Програма\2025\Программа\рішення Програма 2025-2027 зміни_1_туалети\"/>
    </mc:Choice>
  </mc:AlternateContent>
  <xr:revisionPtr revIDLastSave="0" documentId="13_ncr:1_{FE808D69-332D-422C-89A0-103C0CF309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5" l="1"/>
  <c r="E44" i="5"/>
  <c r="F44" i="5"/>
  <c r="C44" i="5"/>
  <c r="E35" i="5" l="1"/>
  <c r="F46" i="5" l="1"/>
  <c r="E46" i="5"/>
  <c r="F43" i="5" l="1"/>
  <c r="F29" i="5" l="1"/>
  <c r="E31" i="5"/>
  <c r="E28" i="5" l="1"/>
  <c r="C27" i="5" l="1"/>
  <c r="C48" i="5" l="1"/>
  <c r="E36" i="5"/>
  <c r="F18" i="5"/>
  <c r="F39" i="5" l="1"/>
  <c r="D46" i="5"/>
  <c r="D47" i="5"/>
  <c r="E47" i="5" s="1"/>
  <c r="F47" i="5" s="1"/>
  <c r="F23" i="5"/>
  <c r="E23" i="5"/>
  <c r="D23" i="5"/>
  <c r="E34" i="5"/>
  <c r="D24" i="5"/>
  <c r="E24" i="5" s="1"/>
  <c r="F24" i="5" s="1"/>
  <c r="E26" i="5"/>
  <c r="D21" i="5"/>
  <c r="E18" i="5"/>
  <c r="F26" i="5" l="1"/>
  <c r="H18" i="5"/>
  <c r="I18" i="5"/>
  <c r="G18" i="5"/>
  <c r="D36" i="5" l="1"/>
  <c r="E32" i="5"/>
  <c r="D20" i="5"/>
  <c r="E20" i="5" s="1"/>
  <c r="F20" i="5" s="1"/>
  <c r="F34" i="5"/>
  <c r="F38" i="5" l="1"/>
  <c r="F37" i="5"/>
  <c r="C28" i="5"/>
  <c r="F32" i="5"/>
  <c r="E21" i="5"/>
  <c r="F21" i="5" s="1"/>
  <c r="D17" i="5" l="1"/>
  <c r="C18" i="5" l="1"/>
  <c r="C20" i="5"/>
  <c r="C21" i="5" l="1"/>
  <c r="F17" i="5" l="1"/>
  <c r="E17" i="5" l="1"/>
  <c r="C25" i="5" l="1"/>
  <c r="C26" i="5" l="1"/>
  <c r="C22" i="5" l="1"/>
  <c r="C32" i="5" l="1"/>
  <c r="C47" i="5" l="1"/>
  <c r="C46" i="5"/>
  <c r="C45" i="5"/>
  <c r="E49" i="5" l="1"/>
  <c r="E50" i="5" s="1"/>
  <c r="D49" i="5"/>
  <c r="D50" i="5" l="1"/>
  <c r="F49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C17" i="5" l="1"/>
  <c r="F50" i="5"/>
  <c r="C49" i="5" l="1"/>
  <c r="C50" i="5" s="1"/>
</calcChain>
</file>

<file path=xl/sharedStrings.xml><?xml version="1.0" encoding="utf-8"?>
<sst xmlns="http://schemas.openxmlformats.org/spreadsheetml/2006/main" count="86" uniqueCount="83">
  <si>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</si>
  <si>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</si>
  <si>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</si>
  <si>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</si>
  <si>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</si>
  <si>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</si>
  <si>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</si>
  <si>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</si>
  <si>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</si>
  <si>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</si>
  <si>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</si>
  <si>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</si>
  <si>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</si>
  <si>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</si>
  <si>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</si>
  <si>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</si>
  <si>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</si>
  <si>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</si>
  <si>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</si>
  <si>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</si>
  <si>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</si>
  <si>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</si>
  <si>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</si>
  <si>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</si>
  <si>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</si>
  <si>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</si>
  <si>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</si>
  <si>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</si>
  <si>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</si>
  <si>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</si>
  <si>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грн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</si>
  <si>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</si>
  <si>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</si>
  <si>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</si>
  <si>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</si>
  <si>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</si>
  <si>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</si>
  <si>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</si>
  <si>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</si>
  <si>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Внески до статутного капіталу на оплату робіт 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</si>
  <si>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капітальний ремонт покрівлі будівлі патанатомії за адресою: вул. Лікаря Богаєвського, 60/1, м. Кременчук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</si>
  <si>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</si>
  <si>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</si>
  <si>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</si>
  <si>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</si>
  <si>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</si>
  <si>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</si>
  <si>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</si>
  <si>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</si>
  <si>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</si>
  <si>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</si>
  <si>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>Придбання лампадок для проведення урочистих заходів з вшанування пам’яті загиблих (померлих) громадян Кременчуцької міської територіальної громади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</si>
  <si>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</si>
  <si>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</si>
  <si>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</si>
  <si>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</si>
  <si>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</si>
  <si>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</si>
  <si>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Придбання кущорізів (мотокос) для виконання робіт з благоустрою на кладовищах Кременчуцької міської територіальної громади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</si>
  <si>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</si>
  <si>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</si>
  <si>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</si>
  <si>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</si>
  <si>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</si>
  <si>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</si>
  <si>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</si>
  <si>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</si>
  <si>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</si>
  <si>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</si>
  <si>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</si>
  <si>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</si>
  <si>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</si>
  <si>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</si>
  <si>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</si>
  <si>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</si>
  <si>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Внески до статутного капіталу на виконання робіт з благоустрою кладовища по вул. Свіштовській  (капітальний ремонт та облаштування майданчиків для збору відходів)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</si>
  <si>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2) утримання у належному естетичному та санітарному стані Пам’ятного знаку жертвам Голодомору 1932-33 рр. на території кладовища в с. Потоки</t>
    </r>
  </si>
  <si>
    <t>Разом фінансове забезпечення утримання  кладовищ міста Кременчука та забезпечення діяльності КП «СКРП»: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</si>
  <si>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снігу, ритуальних та майданчиків для відходів; покіс трави в літній період; очищення урн від відходів; прибирання громадських туалетів;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</si>
  <si>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</si>
  <si>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</si>
  <si>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</si>
  <si>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______ грудня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</si>
</sst>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topLeftCell="A41" zoomScale="85" zoomScaleNormal="100" zoomScaleSheetLayoutView="85" workbookViewId="0">
      <selection activeCell="B45" sqref="B45"/>
    </sheetView>
  </sheetViews>
  <sheetFormatPr defaultRowHeight="15.75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9" t="s">
        <v>79</v>
      </c>
    </row>
    <row r="2" spans="1:6" x14ac:dyDescent="0.25">
      <c r="C2" s="40" t="s">
        <v>80</v>
      </c>
    </row>
    <row r="3" spans="1:6" x14ac:dyDescent="0.25">
      <c r="C3" s="40" t="s">
        <v>81</v>
      </c>
    </row>
    <row r="4" spans="1:6" x14ac:dyDescent="0.25">
      <c r="C4" s="40" t="s">
        <v>82</v>
      </c>
    </row>
    <row r="5" spans="1:6" ht="9.75" customHeight="1" x14ac:dyDescent="0.25"/>
    <row r="6" spans="1:6" x14ac:dyDescent="0.25">
      <c r="C6" s="29" t="s">
        <v>28</v>
      </c>
    </row>
    <row r="7" spans="1:6" x14ac:dyDescent="0.25">
      <c r="C7" s="29" t="s">
        <v>44</v>
      </c>
    </row>
    <row r="8" spans="1:6" x14ac:dyDescent="0.25">
      <c r="C8" s="29" t="s">
        <v>52</v>
      </c>
    </row>
    <row r="9" spans="1:6" x14ac:dyDescent="0.25">
      <c r="C9" s="29" t="s">
        <v>69</v>
      </c>
    </row>
    <row r="10" spans="1:6" x14ac:dyDescent="0.25">
      <c r="A10" s="5"/>
      <c r="C10" s="4"/>
    </row>
    <row r="11" spans="1:6" ht="20.100000000000001" customHeight="1" x14ac:dyDescent="0.25">
      <c r="A11" s="45" t="s">
        <v>0</v>
      </c>
      <c r="B11" s="45"/>
      <c r="C11" s="45"/>
      <c r="D11" s="45"/>
      <c r="E11" s="45"/>
      <c r="F11" s="45"/>
    </row>
    <row r="12" spans="1:6" ht="20.100000000000001" customHeight="1" x14ac:dyDescent="0.25">
      <c r="A12" s="45" t="s">
        <v>45</v>
      </c>
      <c r="B12" s="45"/>
      <c r="C12" s="45"/>
      <c r="D12" s="45"/>
      <c r="E12" s="45"/>
      <c r="F12" s="45"/>
    </row>
    <row r="13" spans="1:6" ht="20.100000000000001" customHeight="1" x14ac:dyDescent="0.25">
      <c r="A13" s="45" t="s">
        <v>55</v>
      </c>
      <c r="B13" s="45"/>
      <c r="C13" s="45"/>
      <c r="D13" s="45"/>
      <c r="E13" s="45"/>
      <c r="F13" s="45"/>
    </row>
    <row r="14" spans="1:6" x14ac:dyDescent="0.25">
      <c r="A14" s="5"/>
      <c r="F14" s="1" t="s">
        <v>30</v>
      </c>
    </row>
    <row r="15" spans="1:6" x14ac:dyDescent="0.25">
      <c r="A15" s="46" t="s">
        <v>1</v>
      </c>
      <c r="B15" s="47" t="s">
        <v>2</v>
      </c>
      <c r="C15" s="48" t="s">
        <v>32</v>
      </c>
      <c r="D15" s="46" t="s">
        <v>31</v>
      </c>
      <c r="E15" s="46"/>
      <c r="F15" s="46"/>
    </row>
    <row r="16" spans="1:6" x14ac:dyDescent="0.25">
      <c r="A16" s="46"/>
      <c r="B16" s="47"/>
      <c r="C16" s="49"/>
      <c r="D16" s="6">
        <v>2025</v>
      </c>
      <c r="E16" s="6">
        <v>2026</v>
      </c>
      <c r="F16" s="6">
        <v>2027</v>
      </c>
    </row>
    <row r="17" spans="1:9" ht="46.5" customHeight="1" x14ac:dyDescent="0.25">
      <c r="A17" s="30" t="s">
        <v>4</v>
      </c>
      <c r="B17" s="33" t="s">
        <v>77</v>
      </c>
      <c r="C17" s="20">
        <f>SUM(C18:C43)</f>
        <v>163944377</v>
      </c>
      <c r="D17" s="20">
        <f>SUM(D18:D43)</f>
        <v>48896824</v>
      </c>
      <c r="E17" s="20">
        <f>SUM(E18:E43)</f>
        <v>70013913</v>
      </c>
      <c r="F17" s="20">
        <f>SUM(F18:F43)</f>
        <v>45033640</v>
      </c>
    </row>
    <row r="18" spans="1:9" ht="183.75" customHeight="1" x14ac:dyDescent="0.25">
      <c r="A18" s="7" t="s">
        <v>5</v>
      </c>
      <c r="B18" s="23" t="s">
        <v>78</v>
      </c>
      <c r="C18" s="43">
        <f>SUM(D18:F18)</f>
        <v>63932460</v>
      </c>
      <c r="D18" s="44">
        <v>20143790</v>
      </c>
      <c r="E18" s="44">
        <f>21282330+100000</f>
        <v>21382330</v>
      </c>
      <c r="F18" s="44">
        <f>22296340+110000</f>
        <v>22406340</v>
      </c>
      <c r="G18" s="27">
        <f>D18+D45</f>
        <v>20948153</v>
      </c>
      <c r="H18" s="27">
        <f>E18+E45</f>
        <v>22238160</v>
      </c>
      <c r="I18" s="27">
        <f>F18+F45</f>
        <v>23308013</v>
      </c>
    </row>
    <row r="19" spans="1:9" ht="129.75" customHeight="1" x14ac:dyDescent="0.25">
      <c r="A19" s="39" t="s">
        <v>5</v>
      </c>
      <c r="B19" s="22" t="s">
        <v>71</v>
      </c>
      <c r="C19" s="41"/>
      <c r="D19" s="42"/>
      <c r="E19" s="42"/>
      <c r="F19" s="42"/>
    </row>
    <row r="20" spans="1:9" ht="47.25" x14ac:dyDescent="0.25">
      <c r="A20" s="13" t="s">
        <v>6</v>
      </c>
      <c r="B20" s="34" t="s">
        <v>51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x14ac:dyDescent="0.25">
      <c r="A21" s="13" t="s">
        <v>7</v>
      </c>
      <c r="B21" s="34" t="s">
        <v>53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x14ac:dyDescent="0.25">
      <c r="A22" s="13" t="s">
        <v>8</v>
      </c>
      <c r="B22" s="32" t="s">
        <v>54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7"/>
    </row>
    <row r="23" spans="1:9" ht="39.75" customHeight="1" x14ac:dyDescent="0.25">
      <c r="A23" s="10" t="s">
        <v>9</v>
      </c>
      <c r="B23" s="17" t="s">
        <v>42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x14ac:dyDescent="0.25">
      <c r="A24" s="13" t="s">
        <v>10</v>
      </c>
      <c r="B24" s="17" t="s">
        <v>43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x14ac:dyDescent="0.25">
      <c r="A25" s="13" t="s">
        <v>11</v>
      </c>
      <c r="B25" s="18" t="s">
        <v>72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x14ac:dyDescent="0.25">
      <c r="A26" s="13" t="s">
        <v>12</v>
      </c>
      <c r="B26" s="18" t="s">
        <v>58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x14ac:dyDescent="0.25">
      <c r="A27" s="13" t="s">
        <v>13</v>
      </c>
      <c r="B27" s="35" t="s">
        <v>73</v>
      </c>
      <c r="C27" s="14">
        <f>SUM(D27:F27)</f>
        <v>5481709</v>
      </c>
      <c r="D27" s="16"/>
      <c r="E27" s="16">
        <v>5481709</v>
      </c>
      <c r="F27" s="16"/>
    </row>
    <row r="28" spans="1:9" ht="31.5" x14ac:dyDescent="0.25">
      <c r="A28" s="13" t="s">
        <v>14</v>
      </c>
      <c r="B28" s="35" t="s">
        <v>70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x14ac:dyDescent="0.25">
      <c r="A29" s="13" t="s">
        <v>15</v>
      </c>
      <c r="B29" s="35" t="s">
        <v>56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x14ac:dyDescent="0.25">
      <c r="A30" s="13" t="s">
        <v>16</v>
      </c>
      <c r="B30" s="35" t="s">
        <v>74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42.75" customHeight="1" x14ac:dyDescent="0.25">
      <c r="A31" s="13" t="s">
        <v>17</v>
      </c>
      <c r="B31" s="35" t="s">
        <v>57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3" x14ac:dyDescent="0.25">
      <c r="A32" s="13" t="s">
        <v>18</v>
      </c>
      <c r="B32" s="17" t="s">
        <v>41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x14ac:dyDescent="0.25">
      <c r="A33" s="13" t="s">
        <v>19</v>
      </c>
      <c r="B33" s="17" t="s">
        <v>39</v>
      </c>
      <c r="C33" s="14">
        <f t="shared" si="4"/>
        <v>1720247</v>
      </c>
      <c r="D33" s="16"/>
      <c r="E33" s="16">
        <v>1720247</v>
      </c>
      <c r="F33" s="16"/>
    </row>
    <row r="34" spans="1:6" ht="47.25" x14ac:dyDescent="0.25">
      <c r="A34" s="13" t="s">
        <v>20</v>
      </c>
      <c r="B34" s="17" t="s">
        <v>75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9" customHeight="1" x14ac:dyDescent="0.25">
      <c r="A35" s="13" t="s">
        <v>21</v>
      </c>
      <c r="B35" s="17" t="s">
        <v>50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x14ac:dyDescent="0.25">
      <c r="A36" s="13" t="s">
        <v>59</v>
      </c>
      <c r="B36" s="17" t="s">
        <v>48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x14ac:dyDescent="0.25">
      <c r="A37" s="13" t="s">
        <v>22</v>
      </c>
      <c r="B37" s="17" t="s">
        <v>33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30.75" customHeight="1" x14ac:dyDescent="0.25">
      <c r="A38" s="13" t="s">
        <v>60</v>
      </c>
      <c r="B38" s="17" t="s">
        <v>34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7.5" customHeight="1" x14ac:dyDescent="0.25">
      <c r="A39" s="13" t="s">
        <v>61</v>
      </c>
      <c r="B39" s="17" t="s">
        <v>35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x14ac:dyDescent="0.25">
      <c r="A40" s="13" t="s">
        <v>62</v>
      </c>
      <c r="B40" s="17" t="s">
        <v>36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4.5" customHeight="1" x14ac:dyDescent="0.25">
      <c r="A41" s="13" t="s">
        <v>63</v>
      </c>
      <c r="B41" s="17" t="s">
        <v>37</v>
      </c>
      <c r="C41" s="14">
        <f t="shared" si="5"/>
        <v>1500000</v>
      </c>
      <c r="D41" s="16"/>
      <c r="E41" s="16">
        <v>1500000</v>
      </c>
      <c r="F41" s="16"/>
    </row>
    <row r="42" spans="1:6" ht="35.25" customHeight="1" x14ac:dyDescent="0.25">
      <c r="A42" s="13" t="s">
        <v>64</v>
      </c>
      <c r="B42" s="17" t="s">
        <v>38</v>
      </c>
      <c r="C42" s="14">
        <f t="shared" si="5"/>
        <v>521000</v>
      </c>
      <c r="D42" s="16"/>
      <c r="E42" s="16"/>
      <c r="F42" s="16">
        <v>521000</v>
      </c>
    </row>
    <row r="43" spans="1:6" ht="47.25" x14ac:dyDescent="0.25">
      <c r="A43" s="13" t="s">
        <v>65</v>
      </c>
      <c r="B43" s="17" t="s">
        <v>40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s="9" customFormat="1" ht="31.5" x14ac:dyDescent="0.25">
      <c r="A44" s="6" t="s">
        <v>23</v>
      </c>
      <c r="B44" s="31" t="s">
        <v>49</v>
      </c>
      <c r="C44" s="20">
        <f>SUM(C45:C48)</f>
        <v>3074764</v>
      </c>
      <c r="D44" s="20">
        <f t="shared" ref="D44:F44" si="6">SUM(D45:D48)</f>
        <v>920336</v>
      </c>
      <c r="E44" s="20">
        <f t="shared" si="6"/>
        <v>1053764</v>
      </c>
      <c r="F44" s="20">
        <f t="shared" si="6"/>
        <v>1100664</v>
      </c>
    </row>
    <row r="45" spans="1:6" s="9" customFormat="1" ht="192.75" customHeight="1" x14ac:dyDescent="0.25">
      <c r="A45" s="7" t="s">
        <v>24</v>
      </c>
      <c r="B45" s="21" t="s">
        <v>76</v>
      </c>
      <c r="C45" s="50">
        <f>SUM(D45:F45)</f>
        <v>2561866</v>
      </c>
      <c r="D45" s="8">
        <v>804363</v>
      </c>
      <c r="E45" s="8">
        <v>855830</v>
      </c>
      <c r="F45" s="8">
        <v>901673</v>
      </c>
    </row>
    <row r="46" spans="1:6" ht="36" customHeight="1" x14ac:dyDescent="0.25">
      <c r="A46" s="10" t="s">
        <v>25</v>
      </c>
      <c r="B46" s="22" t="s">
        <v>42</v>
      </c>
      <c r="C46" s="11">
        <f>SUM(D46:F46)</f>
        <v>144186</v>
      </c>
      <c r="D46" s="15">
        <f>ROUND((20000+20000)*1.097,0)</f>
        <v>43880</v>
      </c>
      <c r="E46" s="15">
        <f>ROUND((20000+20000)*1.097*1.099,0)</f>
        <v>48224</v>
      </c>
      <c r="F46" s="15">
        <f>ROUND((20000+20000)*1.097*1.099*1.08,0)</f>
        <v>52082</v>
      </c>
    </row>
    <row r="47" spans="1:6" ht="47.25" x14ac:dyDescent="0.25">
      <c r="A47" s="7" t="s">
        <v>26</v>
      </c>
      <c r="B47" s="23" t="s">
        <v>43</v>
      </c>
      <c r="C47" s="50">
        <f>SUM(D47:F47)</f>
        <v>236891</v>
      </c>
      <c r="D47" s="15">
        <f>ROUND(216279/3,0)</f>
        <v>72093</v>
      </c>
      <c r="E47" s="15">
        <f>ROUND(D47*1.099,0)</f>
        <v>79230</v>
      </c>
      <c r="F47" s="15">
        <f>ROUND(E47*1.08,0)</f>
        <v>85568</v>
      </c>
    </row>
    <row r="48" spans="1:6" ht="31.5" x14ac:dyDescent="0.25">
      <c r="A48" s="13" t="s">
        <v>67</v>
      </c>
      <c r="B48" s="18" t="s">
        <v>68</v>
      </c>
      <c r="C48" s="14">
        <f t="shared" ref="C48" si="7">SUM(D48:F48)</f>
        <v>131821</v>
      </c>
      <c r="D48" s="16"/>
      <c r="E48" s="16">
        <v>70480</v>
      </c>
      <c r="F48" s="16">
        <v>61341</v>
      </c>
    </row>
    <row r="49" spans="1:6" ht="47.25" x14ac:dyDescent="0.25">
      <c r="A49" s="7" t="s">
        <v>27</v>
      </c>
      <c r="B49" s="19" t="s">
        <v>66</v>
      </c>
      <c r="C49" s="20">
        <f>C44+C17</f>
        <v>167019141</v>
      </c>
      <c r="D49" s="20">
        <f>D44+D17</f>
        <v>49817160</v>
      </c>
      <c r="E49" s="20">
        <f>E44+E17</f>
        <v>71067677</v>
      </c>
      <c r="F49" s="20">
        <f>F44+F17</f>
        <v>46134304</v>
      </c>
    </row>
    <row r="50" spans="1:6" ht="31.5" x14ac:dyDescent="0.25">
      <c r="A50" s="7" t="s">
        <v>29</v>
      </c>
      <c r="B50" s="24" t="s">
        <v>3</v>
      </c>
      <c r="C50" s="25">
        <f>C49</f>
        <v>167019141</v>
      </c>
      <c r="D50" s="25">
        <f t="shared" ref="D50:F50" si="8">D49</f>
        <v>49817160</v>
      </c>
      <c r="E50" s="25">
        <f t="shared" si="8"/>
        <v>71067677</v>
      </c>
      <c r="F50" s="25">
        <f t="shared" si="8"/>
        <v>46134304</v>
      </c>
    </row>
    <row r="51" spans="1:6" x14ac:dyDescent="0.25">
      <c r="A51" s="36"/>
      <c r="B51" s="37"/>
      <c r="C51" s="38"/>
      <c r="D51" s="38"/>
      <c r="E51" s="38"/>
      <c r="F51" s="38"/>
    </row>
    <row r="52" spans="1:6" ht="16.5" customHeight="1" x14ac:dyDescent="0.25">
      <c r="A52" s="26"/>
    </row>
    <row r="53" spans="1:6" x14ac:dyDescent="0.25">
      <c r="A53" s="3" t="s">
        <v>46</v>
      </c>
      <c r="F53" s="28" t="s">
        <v>47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2024-12-10T09:31:11Z</cp:lastPrinted>
  <dcterms:created xsi:type="dcterms:W3CDTF">2021-11-17T11:42:24Z</dcterms:created>
  <dcterms:modified xsi:type="dcterms:W3CDTF">2024-12-10T09:32:43Z</dcterms:modified>
</cp:coreProperties>
</file>