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Лист1!$A$1:$J$297</definedName>
  </definedNames>
  <calcPr calcId="145621"/>
</workbook>
</file>

<file path=xl/calcChain.xml><?xml version="1.0" encoding="utf-8"?>
<calcChain xmlns="http://schemas.openxmlformats.org/spreadsheetml/2006/main">
  <c r="I295" i="1" l="1"/>
  <c r="H295" i="1"/>
  <c r="G295" i="1"/>
  <c r="F295" i="1"/>
  <c r="H293" i="1"/>
  <c r="H292" i="1"/>
  <c r="E291" i="1"/>
  <c r="H291" i="1" s="1"/>
  <c r="D291" i="1"/>
  <c r="H290" i="1"/>
  <c r="F289" i="1"/>
  <c r="H289" i="1"/>
  <c r="F288" i="1"/>
  <c r="I288" i="1"/>
  <c r="H288" i="1"/>
  <c r="F287" i="1"/>
  <c r="I287" i="1"/>
  <c r="H287" i="1"/>
  <c r="F286" i="1"/>
  <c r="I286" i="1"/>
  <c r="H286" i="1"/>
  <c r="F285" i="1"/>
  <c r="I285" i="1"/>
  <c r="H285" i="1"/>
  <c r="F284" i="1"/>
  <c r="H284" i="1"/>
  <c r="I282" i="1"/>
  <c r="H282" i="1"/>
  <c r="G282" i="1"/>
  <c r="F282" i="1"/>
  <c r="I281" i="1"/>
  <c r="I280" i="1"/>
  <c r="I279" i="1"/>
  <c r="I278" i="1"/>
  <c r="I277" i="1"/>
  <c r="I276" i="1"/>
  <c r="F275" i="1"/>
  <c r="I275" i="1"/>
  <c r="F274" i="1"/>
  <c r="I274" i="1"/>
  <c r="H274" i="1"/>
  <c r="E273" i="1"/>
  <c r="D273" i="1"/>
  <c r="H273" i="1" s="1"/>
  <c r="C273" i="1"/>
  <c r="F273" i="1" s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E262" i="1"/>
  <c r="D262" i="1"/>
  <c r="C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E256" i="1"/>
  <c r="I256" i="1" s="1"/>
  <c r="D256" i="1"/>
  <c r="C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F244" i="1"/>
  <c r="I244" i="1"/>
  <c r="H244" i="1"/>
  <c r="F242" i="1"/>
  <c r="I242" i="1"/>
  <c r="H242" i="1"/>
  <c r="F240" i="1"/>
  <c r="I240" i="1"/>
  <c r="H240" i="1"/>
  <c r="F238" i="1"/>
  <c r="I238" i="1"/>
  <c r="H238" i="1"/>
  <c r="J236" i="1"/>
  <c r="I236" i="1"/>
  <c r="H236" i="1"/>
  <c r="G236" i="1"/>
  <c r="F236" i="1"/>
  <c r="J235" i="1"/>
  <c r="F235" i="1"/>
  <c r="I235" i="1"/>
  <c r="H235" i="1"/>
  <c r="J234" i="1"/>
  <c r="J233" i="1"/>
  <c r="F233" i="1"/>
  <c r="I233" i="1"/>
  <c r="H233" i="1"/>
  <c r="J232" i="1"/>
  <c r="F231" i="1"/>
  <c r="I231" i="1"/>
  <c r="H231" i="1"/>
  <c r="J230" i="1"/>
  <c r="I230" i="1"/>
  <c r="H230" i="1"/>
  <c r="G230" i="1"/>
  <c r="F230" i="1"/>
  <c r="J229" i="1"/>
  <c r="I229" i="1"/>
  <c r="H229" i="1"/>
  <c r="G229" i="1"/>
  <c r="F229" i="1"/>
  <c r="J228" i="1"/>
  <c r="I228" i="1"/>
  <c r="H228" i="1"/>
  <c r="G228" i="1"/>
  <c r="F228" i="1"/>
  <c r="E227" i="1"/>
  <c r="J227" i="1" s="1"/>
  <c r="D227" i="1"/>
  <c r="C227" i="1"/>
  <c r="J226" i="1"/>
  <c r="I226" i="1"/>
  <c r="H226" i="1"/>
  <c r="G226" i="1"/>
  <c r="F226" i="1"/>
  <c r="J225" i="1"/>
  <c r="H225" i="1"/>
  <c r="F225" i="1"/>
  <c r="I225" i="1"/>
  <c r="J224" i="1"/>
  <c r="H224" i="1"/>
  <c r="F224" i="1"/>
  <c r="I224" i="1"/>
  <c r="J223" i="1"/>
  <c r="F223" i="1"/>
  <c r="E223" i="1"/>
  <c r="I223" i="1" s="1"/>
  <c r="D223" i="1"/>
  <c r="H223" i="1" s="1"/>
  <c r="C223" i="1"/>
  <c r="I221" i="1"/>
  <c r="H221" i="1"/>
  <c r="G221" i="1"/>
  <c r="F22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F197" i="1"/>
  <c r="I197" i="1"/>
  <c r="H197" i="1"/>
  <c r="F196" i="1"/>
  <c r="I196" i="1"/>
  <c r="H196" i="1"/>
  <c r="F195" i="1"/>
  <c r="I195" i="1"/>
  <c r="H195" i="1"/>
  <c r="F194" i="1"/>
  <c r="I194" i="1"/>
  <c r="H194" i="1"/>
  <c r="F193" i="1"/>
  <c r="I193" i="1"/>
  <c r="H193" i="1"/>
  <c r="F192" i="1"/>
  <c r="H192" i="1"/>
  <c r="F191" i="1"/>
  <c r="H191" i="1"/>
  <c r="F190" i="1"/>
  <c r="H190" i="1"/>
  <c r="F189" i="1"/>
  <c r="H189" i="1"/>
  <c r="F188" i="1"/>
  <c r="F187" i="1"/>
  <c r="I187" i="1"/>
  <c r="H187" i="1"/>
  <c r="F186" i="1"/>
  <c r="I186" i="1"/>
  <c r="H186" i="1"/>
  <c r="F185" i="1"/>
  <c r="I185" i="1"/>
  <c r="H185" i="1"/>
  <c r="F184" i="1"/>
  <c r="I184" i="1"/>
  <c r="H184" i="1"/>
  <c r="F183" i="1"/>
  <c r="I183" i="1"/>
  <c r="H183" i="1"/>
  <c r="F182" i="1"/>
  <c r="I182" i="1"/>
  <c r="H182" i="1"/>
  <c r="F181" i="1"/>
  <c r="I181" i="1"/>
  <c r="H181" i="1"/>
  <c r="F180" i="1"/>
  <c r="I180" i="1"/>
  <c r="H180" i="1"/>
  <c r="F179" i="1"/>
  <c r="I179" i="1"/>
  <c r="H179" i="1"/>
  <c r="F178" i="1"/>
  <c r="I178" i="1"/>
  <c r="H178" i="1"/>
  <c r="F177" i="1"/>
  <c r="I177" i="1"/>
  <c r="H177" i="1"/>
  <c r="F176" i="1"/>
  <c r="I176" i="1"/>
  <c r="H176" i="1"/>
  <c r="F175" i="1"/>
  <c r="I175" i="1"/>
  <c r="H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F158" i="1"/>
  <c r="E158" i="1"/>
  <c r="D158" i="1"/>
  <c r="C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I152" i="1"/>
  <c r="H152" i="1"/>
  <c r="H150" i="1"/>
  <c r="F150" i="1"/>
  <c r="I150" i="1"/>
  <c r="H149" i="1"/>
  <c r="F149" i="1"/>
  <c r="I149" i="1"/>
  <c r="F148" i="1"/>
  <c r="I148" i="1"/>
  <c r="H148" i="1"/>
  <c r="F147" i="1"/>
  <c r="E147" i="1"/>
  <c r="I147" i="1" s="1"/>
  <c r="D147" i="1"/>
  <c r="H147" i="1" s="1"/>
  <c r="C147" i="1"/>
  <c r="F146" i="1"/>
  <c r="I146" i="1"/>
  <c r="H146" i="1"/>
  <c r="E145" i="1"/>
  <c r="C145" i="1"/>
  <c r="I144" i="1"/>
  <c r="F143" i="1"/>
  <c r="F142" i="1"/>
  <c r="F141" i="1"/>
  <c r="I141" i="1"/>
  <c r="H141" i="1"/>
  <c r="I140" i="1"/>
  <c r="I139" i="1"/>
  <c r="E138" i="1"/>
  <c r="I138" i="1" s="1"/>
  <c r="D138" i="1"/>
  <c r="C138" i="1"/>
  <c r="I137" i="1"/>
  <c r="I136" i="1"/>
  <c r="I135" i="1"/>
  <c r="I134" i="1"/>
  <c r="E133" i="1"/>
  <c r="I133" i="1" s="1"/>
  <c r="D133" i="1"/>
  <c r="C133" i="1"/>
  <c r="I132" i="1"/>
  <c r="I131" i="1"/>
  <c r="I130" i="1"/>
  <c r="I129" i="1"/>
  <c r="E128" i="1"/>
  <c r="I128" i="1" s="1"/>
  <c r="D128" i="1"/>
  <c r="C128" i="1"/>
  <c r="I127" i="1"/>
  <c r="I126" i="1"/>
  <c r="E125" i="1"/>
  <c r="I125" i="1" s="1"/>
  <c r="D125" i="1"/>
  <c r="C125" i="1"/>
  <c r="E124" i="1"/>
  <c r="I124" i="1" s="1"/>
  <c r="D124" i="1"/>
  <c r="C124" i="1"/>
  <c r="I123" i="1"/>
  <c r="H123" i="1"/>
  <c r="G123" i="1"/>
  <c r="F123" i="1"/>
  <c r="I122" i="1"/>
  <c r="H122" i="1"/>
  <c r="G122" i="1"/>
  <c r="F122" i="1"/>
  <c r="I121" i="1"/>
  <c r="F120" i="1"/>
  <c r="I120" i="1"/>
  <c r="H120" i="1"/>
  <c r="I119" i="1"/>
  <c r="D118" i="1"/>
  <c r="I117" i="1"/>
  <c r="F116" i="1"/>
  <c r="I116" i="1"/>
  <c r="H116" i="1"/>
  <c r="I115" i="1"/>
  <c r="F114" i="1"/>
  <c r="I114" i="1"/>
  <c r="H114" i="1"/>
  <c r="I113" i="1"/>
  <c r="H113" i="1"/>
  <c r="G113" i="1"/>
  <c r="F113" i="1"/>
  <c r="I112" i="1"/>
  <c r="H112" i="1"/>
  <c r="G112" i="1"/>
  <c r="F112" i="1"/>
  <c r="I111" i="1"/>
  <c r="I110" i="1"/>
  <c r="I109" i="1"/>
  <c r="F108" i="1"/>
  <c r="I107" i="1"/>
  <c r="H107" i="1"/>
  <c r="G107" i="1"/>
  <c r="F107" i="1"/>
  <c r="I106" i="1"/>
  <c r="H106" i="1"/>
  <c r="G106" i="1"/>
  <c r="F106" i="1"/>
  <c r="E105" i="1"/>
  <c r="D105" i="1"/>
  <c r="C105" i="1"/>
  <c r="F99" i="1"/>
  <c r="H99" i="1"/>
  <c r="F98" i="1"/>
  <c r="I98" i="1"/>
  <c r="H98" i="1"/>
  <c r="F97" i="1"/>
  <c r="I97" i="1"/>
  <c r="H97" i="1"/>
  <c r="F96" i="1"/>
  <c r="I96" i="1"/>
  <c r="H96" i="1"/>
  <c r="F95" i="1"/>
  <c r="I95" i="1"/>
  <c r="H95" i="1"/>
  <c r="F94" i="1"/>
  <c r="I94" i="1"/>
  <c r="H94" i="1"/>
  <c r="F93" i="1"/>
  <c r="I93" i="1"/>
  <c r="H93" i="1"/>
  <c r="F92" i="1"/>
  <c r="I92" i="1"/>
  <c r="H92" i="1"/>
  <c r="F91" i="1"/>
  <c r="I91" i="1"/>
  <c r="H91" i="1"/>
  <c r="F90" i="1"/>
  <c r="I90" i="1"/>
  <c r="H90" i="1"/>
  <c r="F89" i="1"/>
  <c r="I89" i="1"/>
  <c r="H89" i="1"/>
  <c r="F88" i="1"/>
  <c r="I88" i="1"/>
  <c r="H88" i="1"/>
  <c r="F87" i="1"/>
  <c r="I87" i="1"/>
  <c r="H87" i="1"/>
  <c r="F86" i="1"/>
  <c r="I86" i="1"/>
  <c r="H86" i="1"/>
  <c r="F85" i="1"/>
  <c r="I85" i="1"/>
  <c r="H85" i="1"/>
  <c r="F84" i="1"/>
  <c r="I84" i="1"/>
  <c r="H84" i="1"/>
  <c r="E83" i="1"/>
  <c r="I83" i="1" s="1"/>
  <c r="D83" i="1"/>
  <c r="C83" i="1"/>
  <c r="I82" i="1"/>
  <c r="H82" i="1"/>
  <c r="G82" i="1"/>
  <c r="F82" i="1"/>
  <c r="I81" i="1"/>
  <c r="H81" i="1"/>
  <c r="G81" i="1"/>
  <c r="F81" i="1"/>
  <c r="I80" i="1"/>
  <c r="I78" i="1"/>
  <c r="I77" i="1"/>
  <c r="I75" i="1"/>
  <c r="I73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E66" i="1"/>
  <c r="D66" i="1"/>
  <c r="C66" i="1"/>
  <c r="E65" i="1"/>
  <c r="D65" i="1"/>
  <c r="C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I58" i="1"/>
  <c r="I56" i="1"/>
  <c r="I54" i="1"/>
  <c r="I52" i="1"/>
  <c r="F51" i="1"/>
  <c r="I50" i="1"/>
  <c r="I48" i="1"/>
  <c r="E47" i="1"/>
  <c r="I47" i="1" s="1"/>
  <c r="D47" i="1"/>
  <c r="C47" i="1"/>
  <c r="I46" i="1"/>
  <c r="E45" i="1"/>
  <c r="I45" i="1" s="1"/>
  <c r="D45" i="1"/>
  <c r="C45" i="1"/>
  <c r="I44" i="1"/>
  <c r="I43" i="1"/>
  <c r="E42" i="1"/>
  <c r="I42" i="1" s="1"/>
  <c r="D42" i="1"/>
  <c r="C42" i="1"/>
  <c r="I41" i="1"/>
  <c r="F40" i="1"/>
  <c r="I40" i="1"/>
  <c r="H40" i="1"/>
  <c r="I39" i="1"/>
  <c r="F38" i="1"/>
  <c r="I38" i="1"/>
  <c r="H38" i="1"/>
  <c r="I37" i="1"/>
  <c r="F36" i="1"/>
  <c r="I36" i="1"/>
  <c r="H36" i="1"/>
  <c r="I35" i="1"/>
  <c r="I34" i="1"/>
  <c r="I33" i="1"/>
  <c r="I32" i="1"/>
  <c r="I31" i="1"/>
  <c r="I30" i="1"/>
  <c r="I29" i="1"/>
  <c r="I28" i="1"/>
  <c r="I27" i="1"/>
  <c r="I26" i="1"/>
  <c r="I25" i="1"/>
  <c r="G23" i="1"/>
  <c r="F23" i="1"/>
  <c r="I23" i="1"/>
  <c r="I22" i="1"/>
  <c r="I20" i="1"/>
  <c r="I19" i="1"/>
  <c r="I18" i="1"/>
  <c r="H18" i="1"/>
  <c r="G18" i="1"/>
  <c r="F18" i="1"/>
  <c r="H15" i="1"/>
  <c r="F15" i="1"/>
  <c r="F14" i="1"/>
  <c r="I14" i="1"/>
  <c r="H14" i="1"/>
  <c r="F13" i="1"/>
  <c r="I13" i="1"/>
  <c r="H13" i="1"/>
  <c r="F12" i="1"/>
  <c r="I12" i="1"/>
  <c r="H12" i="1"/>
  <c r="I11" i="1"/>
  <c r="F11" i="1"/>
  <c r="I10" i="1"/>
  <c r="E9" i="1"/>
  <c r="I9" i="1" s="1"/>
  <c r="D9" i="1"/>
  <c r="C9" i="1"/>
  <c r="D8" i="1"/>
  <c r="D151" i="1" s="1"/>
  <c r="D153" i="1" s="1"/>
  <c r="C8" i="1"/>
  <c r="C151" i="1" s="1"/>
  <c r="C153" i="1" s="1"/>
  <c r="F9" i="1" l="1"/>
  <c r="H9" i="1"/>
  <c r="F10" i="1"/>
  <c r="H10" i="1"/>
  <c r="H11" i="1"/>
  <c r="G9" i="1"/>
  <c r="G10" i="1"/>
  <c r="G11" i="1"/>
  <c r="G12" i="1"/>
  <c r="G13" i="1"/>
  <c r="G14" i="1"/>
  <c r="G15" i="1"/>
  <c r="I15" i="1"/>
  <c r="G16" i="1"/>
  <c r="I16" i="1"/>
  <c r="G17" i="1"/>
  <c r="I17" i="1"/>
  <c r="F19" i="1"/>
  <c r="H19" i="1"/>
  <c r="F20" i="1"/>
  <c r="H20" i="1"/>
  <c r="G21" i="1"/>
  <c r="I21" i="1"/>
  <c r="F22" i="1"/>
  <c r="H22" i="1"/>
  <c r="H23" i="1"/>
  <c r="G24" i="1"/>
  <c r="I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G36" i="1"/>
  <c r="F37" i="1"/>
  <c r="H37" i="1"/>
  <c r="G38" i="1"/>
  <c r="F39" i="1"/>
  <c r="H39" i="1"/>
  <c r="G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G49" i="1"/>
  <c r="I49" i="1"/>
  <c r="F50" i="1"/>
  <c r="H50" i="1"/>
  <c r="G51" i="1"/>
  <c r="I51" i="1"/>
  <c r="F52" i="1"/>
  <c r="H52" i="1"/>
  <c r="G53" i="1"/>
  <c r="I53" i="1"/>
  <c r="F54" i="1"/>
  <c r="H54" i="1"/>
  <c r="G55" i="1"/>
  <c r="I55" i="1"/>
  <c r="F56" i="1"/>
  <c r="H56" i="1"/>
  <c r="G57" i="1"/>
  <c r="I57" i="1"/>
  <c r="F58" i="1"/>
  <c r="H58" i="1"/>
  <c r="F59" i="1"/>
  <c r="H59" i="1"/>
  <c r="G65" i="1"/>
  <c r="I65" i="1"/>
  <c r="G66" i="1"/>
  <c r="I66" i="1"/>
  <c r="G67" i="1"/>
  <c r="I67" i="1"/>
  <c r="G72" i="1"/>
  <c r="I72" i="1"/>
  <c r="F73" i="1"/>
  <c r="H73" i="1"/>
  <c r="G74" i="1"/>
  <c r="I74" i="1"/>
  <c r="F75" i="1"/>
  <c r="H75" i="1"/>
  <c r="G76" i="1"/>
  <c r="I76" i="1"/>
  <c r="F77" i="1"/>
  <c r="H77" i="1"/>
  <c r="F78" i="1"/>
  <c r="H78" i="1"/>
  <c r="G79" i="1"/>
  <c r="I79" i="1"/>
  <c r="F80" i="1"/>
  <c r="H80" i="1"/>
  <c r="F83" i="1"/>
  <c r="H83" i="1"/>
  <c r="H100" i="1"/>
  <c r="F100" i="1"/>
  <c r="I100" i="1"/>
  <c r="F16" i="1"/>
  <c r="H16" i="1"/>
  <c r="F17" i="1"/>
  <c r="H17" i="1"/>
  <c r="G19" i="1"/>
  <c r="G20" i="1"/>
  <c r="F21" i="1"/>
  <c r="H21" i="1"/>
  <c r="G22" i="1"/>
  <c r="F24" i="1"/>
  <c r="H24" i="1"/>
  <c r="G25" i="1"/>
  <c r="G26" i="1"/>
  <c r="G27" i="1"/>
  <c r="G28" i="1"/>
  <c r="G29" i="1"/>
  <c r="G30" i="1"/>
  <c r="G31" i="1"/>
  <c r="G32" i="1"/>
  <c r="G33" i="1"/>
  <c r="G34" i="1"/>
  <c r="G35" i="1"/>
  <c r="G37" i="1"/>
  <c r="G39" i="1"/>
  <c r="G41" i="1"/>
  <c r="G42" i="1"/>
  <c r="G43" i="1"/>
  <c r="G44" i="1"/>
  <c r="G45" i="1"/>
  <c r="G46" i="1"/>
  <c r="G47" i="1"/>
  <c r="G48" i="1"/>
  <c r="F49" i="1"/>
  <c r="H49" i="1"/>
  <c r="G50" i="1"/>
  <c r="H51" i="1"/>
  <c r="G52" i="1"/>
  <c r="F53" i="1"/>
  <c r="H53" i="1"/>
  <c r="G54" i="1"/>
  <c r="F55" i="1"/>
  <c r="H55" i="1"/>
  <c r="G56" i="1"/>
  <c r="F57" i="1"/>
  <c r="H57" i="1"/>
  <c r="G58" i="1"/>
  <c r="G59" i="1"/>
  <c r="F65" i="1"/>
  <c r="H65" i="1"/>
  <c r="F66" i="1"/>
  <c r="H66" i="1"/>
  <c r="F67" i="1"/>
  <c r="H67" i="1"/>
  <c r="F72" i="1"/>
  <c r="H72" i="1"/>
  <c r="G73" i="1"/>
  <c r="F74" i="1"/>
  <c r="H74" i="1"/>
  <c r="G75" i="1"/>
  <c r="F76" i="1"/>
  <c r="H76" i="1"/>
  <c r="G77" i="1"/>
  <c r="G78" i="1"/>
  <c r="F79" i="1"/>
  <c r="H79" i="1"/>
  <c r="G80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I99" i="1"/>
  <c r="G100" i="1"/>
  <c r="G101" i="1"/>
  <c r="I101" i="1"/>
  <c r="G102" i="1"/>
  <c r="I102" i="1"/>
  <c r="G103" i="1"/>
  <c r="I103" i="1"/>
  <c r="G104" i="1"/>
  <c r="I104" i="1"/>
  <c r="G105" i="1"/>
  <c r="I105" i="1"/>
  <c r="G108" i="1"/>
  <c r="I108" i="1"/>
  <c r="F109" i="1"/>
  <c r="H109" i="1"/>
  <c r="F110" i="1"/>
  <c r="H110" i="1"/>
  <c r="F111" i="1"/>
  <c r="H111" i="1"/>
  <c r="G114" i="1"/>
  <c r="F115" i="1"/>
  <c r="H115" i="1"/>
  <c r="G116" i="1"/>
  <c r="F117" i="1"/>
  <c r="H117" i="1"/>
  <c r="E118" i="1"/>
  <c r="F119" i="1"/>
  <c r="H119" i="1"/>
  <c r="G120" i="1"/>
  <c r="F121" i="1"/>
  <c r="H121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G141" i="1"/>
  <c r="F144" i="1"/>
  <c r="H144" i="1"/>
  <c r="D145" i="1"/>
  <c r="I145" i="1" s="1"/>
  <c r="F145" i="1"/>
  <c r="H145" i="1"/>
  <c r="G146" i="1"/>
  <c r="G147" i="1"/>
  <c r="G148" i="1"/>
  <c r="G149" i="1"/>
  <c r="G150" i="1"/>
  <c r="G152" i="1"/>
  <c r="C220" i="1"/>
  <c r="G158" i="1"/>
  <c r="I158" i="1"/>
  <c r="F171" i="1"/>
  <c r="H171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I188" i="1"/>
  <c r="G188" i="1"/>
  <c r="H188" i="1"/>
  <c r="I189" i="1"/>
  <c r="I190" i="1"/>
  <c r="I191" i="1"/>
  <c r="I192" i="1"/>
  <c r="F101" i="1"/>
  <c r="H101" i="1"/>
  <c r="F102" i="1"/>
  <c r="H102" i="1"/>
  <c r="F103" i="1"/>
  <c r="H103" i="1"/>
  <c r="F104" i="1"/>
  <c r="H104" i="1"/>
  <c r="F105" i="1"/>
  <c r="H105" i="1"/>
  <c r="H108" i="1"/>
  <c r="G109" i="1"/>
  <c r="G110" i="1"/>
  <c r="G111" i="1"/>
  <c r="G115" i="1"/>
  <c r="G117" i="1"/>
  <c r="G119" i="1"/>
  <c r="G121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4" i="1"/>
  <c r="G145" i="1"/>
  <c r="D220" i="1"/>
  <c r="H158" i="1"/>
  <c r="G171" i="1"/>
  <c r="G227" i="1"/>
  <c r="I227" i="1"/>
  <c r="G232" i="1"/>
  <c r="I232" i="1"/>
  <c r="G234" i="1"/>
  <c r="I234" i="1"/>
  <c r="G237" i="1"/>
  <c r="I237" i="1"/>
  <c r="G239" i="1"/>
  <c r="I239" i="1"/>
  <c r="G241" i="1"/>
  <c r="I241" i="1"/>
  <c r="G243" i="1"/>
  <c r="I243" i="1"/>
  <c r="G245" i="1"/>
  <c r="I245" i="1"/>
  <c r="G246" i="1"/>
  <c r="I246" i="1"/>
  <c r="G247" i="1"/>
  <c r="I247" i="1"/>
  <c r="G248" i="1"/>
  <c r="I248" i="1"/>
  <c r="G249" i="1"/>
  <c r="I249" i="1"/>
  <c r="D272" i="1"/>
  <c r="D283" i="1" s="1"/>
  <c r="D297" i="1" s="1"/>
  <c r="G189" i="1"/>
  <c r="G190" i="1"/>
  <c r="G191" i="1"/>
  <c r="G192" i="1"/>
  <c r="G193" i="1"/>
  <c r="G194" i="1"/>
  <c r="G195" i="1"/>
  <c r="G196" i="1"/>
  <c r="G197" i="1"/>
  <c r="G223" i="1"/>
  <c r="G224" i="1"/>
  <c r="G225" i="1"/>
  <c r="F227" i="1"/>
  <c r="H227" i="1"/>
  <c r="G231" i="1"/>
  <c r="F232" i="1"/>
  <c r="H232" i="1"/>
  <c r="G233" i="1"/>
  <c r="F234" i="1"/>
  <c r="H234" i="1"/>
  <c r="G235" i="1"/>
  <c r="F237" i="1"/>
  <c r="H237" i="1"/>
  <c r="G238" i="1"/>
  <c r="F239" i="1"/>
  <c r="H239" i="1"/>
  <c r="G240" i="1"/>
  <c r="F241" i="1"/>
  <c r="H241" i="1"/>
  <c r="G242" i="1"/>
  <c r="F243" i="1"/>
  <c r="H243" i="1"/>
  <c r="G244" i="1"/>
  <c r="F245" i="1"/>
  <c r="H245" i="1"/>
  <c r="F246" i="1"/>
  <c r="H246" i="1"/>
  <c r="F247" i="1"/>
  <c r="H247" i="1"/>
  <c r="F248" i="1"/>
  <c r="H248" i="1"/>
  <c r="F249" i="1"/>
  <c r="H249" i="1"/>
  <c r="C272" i="1"/>
  <c r="C283" i="1" s="1"/>
  <c r="C297" i="1" s="1"/>
  <c r="C294" i="1"/>
  <c r="C296" i="1" s="1"/>
  <c r="F256" i="1"/>
  <c r="H256" i="1"/>
  <c r="G262" i="1"/>
  <c r="I262" i="1"/>
  <c r="G263" i="1"/>
  <c r="I263" i="1"/>
  <c r="G268" i="1"/>
  <c r="I268" i="1"/>
  <c r="G269" i="1"/>
  <c r="I269" i="1"/>
  <c r="G270" i="1"/>
  <c r="I270" i="1"/>
  <c r="G271" i="1"/>
  <c r="I271" i="1"/>
  <c r="E272" i="1"/>
  <c r="G273" i="1"/>
  <c r="I273" i="1"/>
  <c r="G274" i="1"/>
  <c r="G275" i="1"/>
  <c r="F276" i="1"/>
  <c r="H276" i="1"/>
  <c r="F277" i="1"/>
  <c r="H277" i="1"/>
  <c r="F278" i="1"/>
  <c r="H278" i="1"/>
  <c r="F279" i="1"/>
  <c r="H279" i="1"/>
  <c r="F280" i="1"/>
  <c r="H280" i="1"/>
  <c r="F281" i="1"/>
  <c r="H281" i="1"/>
  <c r="G284" i="1"/>
  <c r="I284" i="1"/>
  <c r="G285" i="1"/>
  <c r="G286" i="1"/>
  <c r="G287" i="1"/>
  <c r="G288" i="1"/>
  <c r="G289" i="1"/>
  <c r="I289" i="1"/>
  <c r="G290" i="1"/>
  <c r="I290" i="1"/>
  <c r="G291" i="1"/>
  <c r="I291" i="1"/>
  <c r="G292" i="1"/>
  <c r="I292" i="1"/>
  <c r="G293" i="1"/>
  <c r="I293" i="1"/>
  <c r="D294" i="1"/>
  <c r="D296" i="1" s="1"/>
  <c r="G256" i="1"/>
  <c r="F262" i="1"/>
  <c r="H262" i="1"/>
  <c r="F263" i="1"/>
  <c r="H263" i="1"/>
  <c r="F268" i="1"/>
  <c r="H268" i="1"/>
  <c r="F269" i="1"/>
  <c r="H269" i="1"/>
  <c r="F270" i="1"/>
  <c r="H270" i="1"/>
  <c r="F271" i="1"/>
  <c r="H271" i="1"/>
  <c r="G276" i="1"/>
  <c r="G277" i="1"/>
  <c r="G278" i="1"/>
  <c r="G279" i="1"/>
  <c r="G280" i="1"/>
  <c r="G281" i="1"/>
  <c r="F290" i="1"/>
  <c r="F291" i="1"/>
  <c r="F292" i="1"/>
  <c r="F293" i="1"/>
  <c r="H272" i="1" l="1"/>
  <c r="F272" i="1"/>
  <c r="E283" i="1"/>
  <c r="I272" i="1"/>
  <c r="G272" i="1"/>
  <c r="H118" i="1"/>
  <c r="F118" i="1"/>
  <c r="I118" i="1"/>
  <c r="G118" i="1"/>
  <c r="E8" i="1"/>
  <c r="E151" i="1" l="1"/>
  <c r="I8" i="1"/>
  <c r="G8" i="1"/>
  <c r="J8" i="1"/>
  <c r="H8" i="1"/>
  <c r="F8" i="1"/>
  <c r="E297" i="1"/>
  <c r="J283" i="1"/>
  <c r="H283" i="1"/>
  <c r="F283" i="1"/>
  <c r="J282" i="1"/>
  <c r="J274" i="1"/>
  <c r="J267" i="1"/>
  <c r="J265" i="1"/>
  <c r="J261" i="1"/>
  <c r="J259" i="1"/>
  <c r="J257" i="1"/>
  <c r="J254" i="1"/>
  <c r="J252" i="1"/>
  <c r="J250" i="1"/>
  <c r="I283" i="1"/>
  <c r="G283" i="1"/>
  <c r="J266" i="1"/>
  <c r="J264" i="1"/>
  <c r="J260" i="1"/>
  <c r="J258" i="1"/>
  <c r="J255" i="1"/>
  <c r="J253" i="1"/>
  <c r="J251" i="1"/>
  <c r="J244" i="1"/>
  <c r="J242" i="1"/>
  <c r="J240" i="1"/>
  <c r="J238" i="1"/>
  <c r="J231" i="1"/>
  <c r="J237" i="1"/>
  <c r="J245" i="1"/>
  <c r="J239" i="1"/>
  <c r="J246" i="1"/>
  <c r="J249" i="1"/>
  <c r="J268" i="1"/>
  <c r="J269" i="1"/>
  <c r="J271" i="1"/>
  <c r="J256" i="1"/>
  <c r="J276" i="1"/>
  <c r="J278" i="1"/>
  <c r="J280" i="1"/>
  <c r="J241" i="1"/>
  <c r="J247" i="1"/>
  <c r="J243" i="1"/>
  <c r="J248" i="1"/>
  <c r="J262" i="1"/>
  <c r="J270" i="1"/>
  <c r="J273" i="1"/>
  <c r="J263" i="1"/>
  <c r="J275" i="1"/>
  <c r="E294" i="1"/>
  <c r="J277" i="1"/>
  <c r="J279" i="1"/>
  <c r="J281" i="1"/>
  <c r="J272" i="1"/>
  <c r="I294" i="1" l="1"/>
  <c r="G294" i="1"/>
  <c r="H294" i="1"/>
  <c r="F294" i="1"/>
  <c r="I297" i="1"/>
  <c r="G297" i="1"/>
  <c r="H297" i="1"/>
  <c r="F297" i="1"/>
  <c r="E153" i="1"/>
  <c r="J151" i="1"/>
  <c r="H151" i="1"/>
  <c r="F151" i="1"/>
  <c r="J150" i="1"/>
  <c r="J149" i="1"/>
  <c r="J148" i="1"/>
  <c r="J147" i="1"/>
  <c r="J146" i="1"/>
  <c r="J141" i="1"/>
  <c r="J122" i="1"/>
  <c r="J120" i="1"/>
  <c r="J116" i="1"/>
  <c r="J114" i="1"/>
  <c r="J112" i="1"/>
  <c r="J107" i="1"/>
  <c r="I151" i="1"/>
  <c r="G151" i="1"/>
  <c r="J123" i="1"/>
  <c r="J113" i="1"/>
  <c r="J106" i="1"/>
  <c r="J81" i="1"/>
  <c r="J71" i="1"/>
  <c r="J69" i="1"/>
  <c r="J64" i="1"/>
  <c r="J62" i="1"/>
  <c r="J60" i="1"/>
  <c r="J40" i="1"/>
  <c r="J38" i="1"/>
  <c r="J36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2" i="1"/>
  <c r="J70" i="1"/>
  <c r="J68" i="1"/>
  <c r="J63" i="1"/>
  <c r="J61" i="1"/>
  <c r="J23" i="1"/>
  <c r="J18" i="1"/>
  <c r="J14" i="1"/>
  <c r="J13" i="1"/>
  <c r="J12" i="1"/>
  <c r="J9" i="1"/>
  <c r="J16" i="1"/>
  <c r="J49" i="1"/>
  <c r="J66" i="1"/>
  <c r="J74" i="1"/>
  <c r="J15" i="1"/>
  <c r="J21" i="1"/>
  <c r="J55" i="1"/>
  <c r="J65" i="1"/>
  <c r="J79" i="1"/>
  <c r="J20" i="1"/>
  <c r="J26" i="1"/>
  <c r="J28" i="1"/>
  <c r="J30" i="1"/>
  <c r="J32" i="1"/>
  <c r="J34" i="1"/>
  <c r="J42" i="1"/>
  <c r="J44" i="1"/>
  <c r="J46" i="1"/>
  <c r="J48" i="1"/>
  <c r="J52" i="1"/>
  <c r="J56" i="1"/>
  <c r="J59" i="1"/>
  <c r="J75" i="1"/>
  <c r="J78" i="1"/>
  <c r="J83" i="1"/>
  <c r="J103" i="1"/>
  <c r="J104" i="1"/>
  <c r="J109" i="1"/>
  <c r="J111" i="1"/>
  <c r="J115" i="1"/>
  <c r="J117" i="1"/>
  <c r="J119" i="1"/>
  <c r="J121" i="1"/>
  <c r="J125" i="1"/>
  <c r="J127" i="1"/>
  <c r="J129" i="1"/>
  <c r="J131" i="1"/>
  <c r="J133" i="1"/>
  <c r="J135" i="1"/>
  <c r="J137" i="1"/>
  <c r="J139" i="1"/>
  <c r="J10" i="1"/>
  <c r="J11" i="1"/>
  <c r="J24" i="1"/>
  <c r="J51" i="1"/>
  <c r="J72" i="1"/>
  <c r="J76" i="1"/>
  <c r="J17" i="1"/>
  <c r="J53" i="1"/>
  <c r="J57" i="1"/>
  <c r="J67" i="1"/>
  <c r="J19" i="1"/>
  <c r="J22" i="1"/>
  <c r="J25" i="1"/>
  <c r="J27" i="1"/>
  <c r="J29" i="1"/>
  <c r="J31" i="1"/>
  <c r="J33" i="1"/>
  <c r="J35" i="1"/>
  <c r="J37" i="1"/>
  <c r="J39" i="1"/>
  <c r="J41" i="1"/>
  <c r="J43" i="1"/>
  <c r="J45" i="1"/>
  <c r="J47" i="1"/>
  <c r="J50" i="1"/>
  <c r="J54" i="1"/>
  <c r="J58" i="1"/>
  <c r="J73" i="1"/>
  <c r="J77" i="1"/>
  <c r="J80" i="1"/>
  <c r="J100" i="1"/>
  <c r="J101" i="1"/>
  <c r="J105" i="1"/>
  <c r="J99" i="1"/>
  <c r="J102" i="1"/>
  <c r="J108" i="1"/>
  <c r="J110" i="1"/>
  <c r="J124" i="1"/>
  <c r="J126" i="1"/>
  <c r="J128" i="1"/>
  <c r="J130" i="1"/>
  <c r="J132" i="1"/>
  <c r="J134" i="1"/>
  <c r="J136" i="1"/>
  <c r="J138" i="1"/>
  <c r="J140" i="1"/>
  <c r="J144" i="1"/>
  <c r="J145" i="1"/>
  <c r="E220" i="1"/>
  <c r="J118" i="1"/>
  <c r="I153" i="1" l="1"/>
  <c r="G153" i="1"/>
  <c r="H153" i="1"/>
  <c r="F153" i="1"/>
  <c r="H220" i="1"/>
  <c r="F220" i="1"/>
  <c r="I220" i="1"/>
  <c r="G220" i="1"/>
  <c r="E296" i="1"/>
  <c r="H296" i="1" l="1"/>
  <c r="F296" i="1"/>
  <c r="I296" i="1"/>
  <c r="G296" i="1"/>
</calcChain>
</file>

<file path=xl/sharedStrings.xml><?xml version="1.0" encoding="utf-8"?>
<sst xmlns="http://schemas.openxmlformats.org/spreadsheetml/2006/main" count="245" uniqueCount="232">
  <si>
    <t>ВИКОНАННЯ      БЮДЖЕТУ    М.   КРЕМЕНЧУК</t>
  </si>
  <si>
    <t>грн.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</si>
  <si>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</si>
  <si>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</si>
  <si>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</si>
  <si>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</si>
  <si>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</si>
  <si>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</si>
  <si>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</si>
  <si>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</si>
  <si>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</si>
  <si>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</si>
  <si>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 xml:space="preserve">        ЗАГАЛЬНИЙ   ФОНД</t>
  </si>
  <si>
    <t>ПОДАТКОВІ НАДХОДЖЕННЯ</t>
  </si>
  <si>
    <t>Податки на доходи, податки на прибуток, податки на збільшення ринковою вартості</t>
  </si>
  <si>
    <t xml:space="preserve">Податок та збір  на доходи фізичних осіб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</si>
  <si>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</si>
  <si>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</si>
  <si>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</si>
  <si>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</si>
  <si>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</si>
  <si>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</si>
  <si>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із суми пенсійних виплат або щомісячного довічного грошового утримання, що оподатковується відповідно до пункту 164.2.19 пункту 164.2 статті 164 Податкового кодексу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</si>
  <si>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</si>
  <si>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</si>
  <si>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</si>
  <si>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</si>
  <si>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</si>
  <si>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</si>
  <si>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</si>
  <si>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</si>
  <si>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</si>
  <si>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</si>
  <si>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</si>
  <si>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</si>
  <si>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</si>
  <si>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</si>
  <si>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</si>
  <si>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</si>
  <si>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</si>
  <si>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</si>
  <si>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</si>
  <si>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</si>
  <si>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</si>
  <si>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</si>
  <si>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</si>
  <si>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</si>
  <si>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</si>
  <si>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</si>
  <si>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 xml:space="preserve">Акцизний податок з вироблених в Україні підакцизних товарів (продукції) </t>
  </si>
  <si>
    <t>Пальне</t>
  </si>
  <si>
    <t>Акцизний податок з ввезених на митну територію України підакцизних товарів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</si>
  <si>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</si>
  <si>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</si>
  <si>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</si>
  <si>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</si>
  <si>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</si>
  <si>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</si>
  <si>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</si>
  <si>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</si>
  <si>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</si>
  <si>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</si>
  <si>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</si>
  <si>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</si>
  <si>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</si>
  <si>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</si>
  <si>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</si>
  <si>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</si>
  <si>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</t>
  </si>
  <si>
    <t xml:space="preserve">Податок на майно </t>
  </si>
  <si>
    <t>Податок на нерухоме майно</t>
  </si>
  <si>
    <t xml:space="preserve"> 18010100 -18010400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</si>
  <si>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</si>
  <si>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</si>
  <si>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</si>
  <si>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</si>
  <si>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</si>
  <si>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</si>
  <si>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</si>
  <si>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</si>
  <si>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</si>
  <si>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</si>
  <si>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</si>
  <si>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</si>
  <si>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</si>
  <si>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</si>
  <si>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</si>
  <si>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</si>
  <si>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</si>
  <si>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</si>
  <si>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</si>
  <si>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</si>
  <si>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</si>
  <si>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</si>
  <si>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</si>
  <si>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</si>
  <si>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</si>
  <si>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</si>
  <si>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</si>
  <si>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</si>
  <si>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</si>
  <si>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</si>
  <si>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</si>
  <si>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</si>
  <si>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</si>
  <si>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</si>
  <si>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</si>
  <si>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</si>
  <si>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</si>
  <si>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</si>
  <si>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</si>
  <si>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</si>
  <si>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</si>
  <si>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</si>
  <si>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</si>
  <si>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</si>
  <si>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</si>
  <si>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</si>
  <si>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</si>
  <si>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</si>
  <si>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</si>
  <si>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</si>
  <si>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</si>
  <si>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</si>
  <si>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</si>
  <si>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</si>
  <si>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надання адміністративних послуг</t>
  </si>
  <si>
    <t>Адміністративний збір за проведення державної реєстрації юридичних осіб, 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</si>
  <si>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</si>
  <si>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</si>
  <si>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– підприємців та громадських формувань, а також плата за надання інших платних послуг, пов’язаних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</si>
  <si>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</si>
  <si>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</si>
  <si>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</si>
  <si>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</si>
  <si>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</si>
  <si>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</si>
  <si>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</si>
  <si>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</si>
  <si>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</si>
  <si>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</si>
  <si>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 xml:space="preserve">Надходження коштів з рахунків виборчих фондів  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</si>
  <si>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</si>
  <si>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ВСЬОГО ПО ЗАГАЛЬНОМУ ФОНДУ</t>
  </si>
  <si>
    <t>Реверсна дотація</t>
  </si>
  <si>
    <t>РАЗОМ  ЗФ (без реверсної дотації)</t>
  </si>
  <si>
    <t xml:space="preserve"> ОФІЦІЙНІ ТРАНСФЕРТИ</t>
  </si>
  <si>
    <t>41210001</t>
  </si>
  <si>
    <t>41210002</t>
  </si>
  <si>
    <t>Інші додаткові дотації</t>
  </si>
  <si>
    <t>Дотації</t>
  </si>
  <si>
    <t xml:space="preserve">Дотація Автозаводському бюджету   </t>
  </si>
  <si>
    <t>Дотація Крюківському бюджету</t>
  </si>
  <si>
    <t>Субвенції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</si>
  <si>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тимчасової державної допомоги дітям та допомоги по догляду за інвалідами І чи ІІ групи внаслідок психічного розладу</t>
  </si>
  <si>
    <t>41030600</t>
  </si>
  <si>
    <t>41030602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</si>
  <si>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  </t>
  </si>
  <si>
    <t>41030800</t>
  </si>
  <si>
    <t>41030802</t>
  </si>
  <si>
    <t>Субвенція з  державного  бюджету місцевим бюджетам на надання пільг з послуг зв'язку,  інших передбачених законодавством пільг (крім  пільг  на одержання ліків,   зубопротезування,   оплату   електроенергії, природного і скрапленого газу на  побутові  потреби,  твердого  та рідкого пічного побутового палива, послуг тепло-, водопостачання і водовідведення,  квартирної плати (утримання будинків і споруд  та прибудинкових  територій),  вивезення  побутового сміття та рідких нечистот),  на компенсацію втрати  частини  доходів  у  зв'язку  з відміною   податку  з  власників  транспортних  засобів  та  інших самохідних машин і механізмів та  відповідним  збільшенням  ставок акцизного  податку з пального і на компенсацію за пільговий проїзд окремих категорій громадян</t>
  </si>
  <si>
    <t>Субвенція з державного бюджету місцевим бюджетам на надання пільг  та житлових субсидій населенню на придбання твердого та рідкого  пічного побутового палива і скрапленого газу</t>
  </si>
  <si>
    <t>41031000</t>
  </si>
  <si>
    <t>41031002</t>
  </si>
  <si>
    <t>41035001</t>
  </si>
  <si>
    <t>41035002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</si>
  <si>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</si>
  <si>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</si>
  <si>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41034501</t>
  </si>
  <si>
    <t>41032302</t>
  </si>
  <si>
    <t>41038001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</si>
  <si>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</t>
  </si>
  <si>
    <t>41035800</t>
  </si>
  <si>
    <t>41035802</t>
  </si>
  <si>
    <t>41031901</t>
  </si>
  <si>
    <t>41031902</t>
  </si>
  <si>
    <t>41036301</t>
  </si>
  <si>
    <t>41036302</t>
  </si>
  <si>
    <t>41033801</t>
  </si>
  <si>
    <t>41030401</t>
  </si>
  <si>
    <t>ВСЬОГО  ЗФ (з трансфертами)</t>
  </si>
  <si>
    <t>Разом доходів  ( без подвоення по:  41020900 )</t>
  </si>
  <si>
    <t>СПЕЦІАЛЬНИЙ  ФОНД</t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</si>
  <si>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</si>
  <si>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</si>
  <si>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</si>
  <si>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</si>
  <si>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</si>
  <si>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</si>
  <si>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</si>
  <si>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Інші податки та збори</t>
  </si>
  <si>
    <t xml:space="preserve">Екологічний податок 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</si>
  <si>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</si>
  <si>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</si>
  <si>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</si>
  <si>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</si>
  <si>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</si>
  <si>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</si>
  <si>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</si>
  <si>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Плата за гарантії, надані Верховною Радою Автономної Республіки Крим та міськими радами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</si>
  <si>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</si>
  <si>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</si>
  <si>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</si>
  <si>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</si>
  <si>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</si>
  <si>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</si>
  <si>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</si>
  <si>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</si>
  <si>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</si>
  <si>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</si>
  <si>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</si>
  <si>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</si>
  <si>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</si>
  <si>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</si>
  <si>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</si>
  <si>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</si>
  <si>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</si>
  <si>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</si>
  <si>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</si>
  <si>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 до розмежування земель державної та комунальної власності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Крим)"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</si>
  <si>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</si>
  <si>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</si>
  <si>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</si>
  <si>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</si>
  <si>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Інші субвенції</t>
  </si>
  <si>
    <t>Інші субвенції (Бюджет розвитку)</t>
  </si>
  <si>
    <t>ВСЬОГО ПО СПЕЦІАЛЬНОМУ ФОНДУ</t>
  </si>
  <si>
    <t>Разом доходів  СФ( без подвоення по:  41030400,41035000 )</t>
  </si>
  <si>
    <t>РАЗОМ  ЗФ+СФ  (з трансфертами)</t>
  </si>
  <si>
    <t>РАЗОМ  ЗФ+СФ  (без трансфертів)</t>
  </si>
  <si>
    <t xml:space="preserve">станом на  01.07.2017 </t>
  </si>
  <si>
    <t>Додаток 1 до Пояснювальної записки про виконання міського бюджету за І півріччя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</si>
</sst>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₴_-;\-* #,##0.00\ _₴_-;_-* &quot;-&quot;??\ _₴_-;_-@_-"/>
    <numFmt numFmtId="165" formatCode="_-* #,##0.00_р_._-;\-* #,##0.00_р_._-;_-* &quot;-&quot;??_р_._-;_-@_-"/>
    <numFmt numFmtId="166" formatCode="#,##0.0"/>
    <numFmt numFmtId="167" formatCode="#,##0.00_ ;\-#,##0.00\ 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6"/>
      <name val="Book Antiqua"/>
      <family val="1"/>
    </font>
    <font>
      <sz val="10"/>
      <name val="Arial Cyr"/>
      <charset val="204"/>
    </font>
    <font>
      <sz val="10"/>
      <color rgb="FFFF0000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sz val="14"/>
      <color rgb="FFFF0000"/>
      <name val="Arial Cyr"/>
      <charset val="204"/>
    </font>
    <font>
      <sz val="14"/>
      <name val="Arial Cyr"/>
      <charset val="204"/>
    </font>
    <font>
      <sz val="22"/>
      <name val="Arial Cyr"/>
      <charset val="204"/>
    </font>
    <font>
      <b/>
      <sz val="14"/>
      <name val="Arial Cyr"/>
      <charset val="204"/>
    </font>
    <font>
      <b/>
      <sz val="24"/>
      <name val="Book Antiqua"/>
      <family val="1"/>
      <charset val="204"/>
    </font>
    <font>
      <b/>
      <sz val="20"/>
      <name val="Book Antiqua"/>
      <family val="1"/>
      <charset val="204"/>
    </font>
    <font>
      <sz val="20"/>
      <name val="Arial Cyr"/>
      <charset val="204"/>
    </font>
    <font>
      <sz val="20"/>
      <color rgb="FFFF0000"/>
      <name val="Arial Cyr"/>
      <charset val="204"/>
    </font>
    <font>
      <b/>
      <sz val="20"/>
      <name val="Arial Cyr"/>
      <charset val="204"/>
    </font>
    <font>
      <b/>
      <sz val="26"/>
      <name val="Book Antiqua"/>
      <family val="1"/>
      <charset val="204"/>
    </font>
    <font>
      <sz val="26"/>
      <name val="Arial Cyr"/>
      <charset val="204"/>
    </font>
    <font>
      <sz val="26"/>
      <color rgb="FFFF0000"/>
      <name val="Arial Cyr"/>
      <charset val="204"/>
    </font>
    <font>
      <b/>
      <sz val="28"/>
      <name val="Book Antiqua"/>
      <family val="1"/>
      <charset val="204"/>
    </font>
    <font>
      <b/>
      <sz val="26"/>
      <name val="Arial Cyr"/>
      <charset val="204"/>
    </font>
    <font>
      <b/>
      <sz val="26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2"/>
      <name val="Arial Cyr"/>
      <charset val="204"/>
    </font>
    <font>
      <sz val="24"/>
      <name val="Book Antiqua"/>
      <family val="1"/>
      <charset val="204"/>
    </font>
    <font>
      <sz val="26"/>
      <name val="Book Antiqua"/>
      <family val="1"/>
      <charset val="204"/>
    </font>
    <font>
      <sz val="28"/>
      <name val="Book Antiqua"/>
      <family val="1"/>
      <charset val="204"/>
    </font>
    <font>
      <b/>
      <sz val="22"/>
      <name val="Arial Cyr"/>
      <charset val="204"/>
    </font>
    <font>
      <sz val="22"/>
      <color rgb="FFFF0000"/>
      <name val="Arial Cyr"/>
      <charset val="204"/>
    </font>
    <font>
      <sz val="28"/>
      <color rgb="FFFFFFFF"/>
      <name val="Book Antiqua"/>
      <family val="1"/>
      <charset val="204"/>
    </font>
    <font>
      <sz val="22"/>
      <color rgb="FF0000FF"/>
      <name val="Arial Cyr"/>
      <charset val="204"/>
    </font>
    <font>
      <b/>
      <sz val="28"/>
      <name val="Arial Cyr"/>
      <charset val="204"/>
    </font>
    <font>
      <b/>
      <sz val="28"/>
      <color rgb="FFFF0000"/>
      <name val="Arial Cyr"/>
      <charset val="204"/>
    </font>
    <font>
      <sz val="24"/>
      <name val="Arial Cyr"/>
      <charset val="204"/>
    </font>
    <font>
      <b/>
      <sz val="24"/>
      <name val="Arial Cyr"/>
      <charset val="204"/>
    </font>
    <font>
      <sz val="24"/>
      <color rgb="FFFF0000"/>
      <name val="Arial Cyr"/>
      <charset val="204"/>
    </font>
    <font>
      <b/>
      <sz val="24"/>
      <color rgb="FFFF0000"/>
      <name val="Arial Cyr"/>
      <charset val="204"/>
    </font>
    <font>
      <b/>
      <sz val="22"/>
      <color rgb="FFFF0000"/>
      <name val="Arial Cyr"/>
      <charset val="204"/>
    </font>
    <font>
      <sz val="18"/>
      <name val="Book Antiqua"/>
      <family val="1"/>
      <charset val="204"/>
    </font>
    <font>
      <sz val="12"/>
      <name val="Arial Cyr"/>
      <charset val="204"/>
    </font>
    <font>
      <b/>
      <sz val="22"/>
      <name val="Book Antiqua"/>
      <family val="1"/>
      <charset val="204"/>
    </font>
    <font>
      <b/>
      <i/>
      <sz val="24"/>
      <name val="Book Antiqua"/>
      <family val="1"/>
      <charset val="204"/>
    </font>
    <font>
      <sz val="22"/>
      <name val="Book Antiqua"/>
      <family val="1"/>
      <charset val="204"/>
    </font>
    <font>
      <b/>
      <sz val="18"/>
      <name val="Book Antiqua"/>
      <family val="1"/>
      <charset val="204"/>
    </font>
    <font>
      <b/>
      <sz val="28"/>
      <color rgb="FF0000FF"/>
      <name val="Book Antiqua"/>
      <family val="1"/>
      <charset val="204"/>
    </font>
    <font>
      <sz val="28"/>
      <color rgb="FF0000FF"/>
      <name val="Book Antiqua"/>
      <family val="1"/>
      <charset val="204"/>
    </font>
    <font>
      <b/>
      <i/>
      <sz val="28"/>
      <color rgb="FF0000FF"/>
      <name val="Book Antiqua"/>
      <family val="1"/>
      <charset val="204"/>
    </font>
    <font>
      <b/>
      <i/>
      <sz val="10"/>
      <name val="Arial Cyr"/>
      <charset val="204"/>
    </font>
    <font>
      <b/>
      <i/>
      <sz val="10"/>
      <color rgb="FFFF0000"/>
      <name val="Arial Cyr"/>
      <charset val="204"/>
    </font>
    <font>
      <b/>
      <i/>
      <sz val="12"/>
      <name val="Arial Cyr"/>
      <charset val="204"/>
    </font>
    <font>
      <b/>
      <i/>
      <sz val="18"/>
      <name val="Book Antiqua"/>
      <family val="1"/>
      <charset val="204"/>
    </font>
    <font>
      <sz val="10"/>
      <color rgb="FF0000FF"/>
      <name val="Arial Cyr"/>
      <charset val="204"/>
    </font>
    <font>
      <b/>
      <i/>
      <sz val="26"/>
      <name val="Book Antiqua"/>
      <family val="1"/>
      <charset val="204"/>
    </font>
    <font>
      <b/>
      <i/>
      <sz val="28"/>
      <name val="Book Antiqua"/>
      <family val="1"/>
      <charset val="204"/>
    </font>
    <font>
      <b/>
      <i/>
      <sz val="22"/>
      <name val="Book Antiqua"/>
      <family val="1"/>
      <charset val="204"/>
    </font>
    <font>
      <b/>
      <sz val="22"/>
      <color rgb="FF0000FF"/>
      <name val="Arial Cyr"/>
      <charset val="204"/>
    </font>
    <font>
      <b/>
      <sz val="28"/>
      <color rgb="FFFFFFFF"/>
      <name val="Book Antiqua"/>
      <family val="1"/>
      <charset val="204"/>
    </font>
    <font>
      <b/>
      <sz val="26"/>
      <color rgb="FF0000FF"/>
      <name val="Book Antiqua"/>
      <family val="1"/>
      <charset val="204"/>
    </font>
    <font>
      <b/>
      <sz val="14"/>
      <color rgb="FF0000FF"/>
      <name val="Book Antiqua"/>
      <family val="1"/>
      <charset val="204"/>
    </font>
    <font>
      <b/>
      <sz val="14"/>
      <name val="Book Antiqua"/>
      <family val="1"/>
      <charset val="204"/>
    </font>
    <font>
      <b/>
      <sz val="20"/>
      <color rgb="FF0000FF"/>
      <name val="Book Antiqua"/>
      <family val="1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  <font>
      <b/>
      <sz val="11"/>
      <color rgb="FF0000FF"/>
      <name val="Book Antiqua"/>
      <family val="1"/>
      <charset val="204"/>
    </font>
    <font>
      <sz val="14"/>
      <color rgb="FF0000FF"/>
      <name val="Book Antiqua"/>
      <family val="1"/>
      <charset val="204"/>
    </font>
    <font>
      <sz val="18"/>
      <name val="Arial Cyr"/>
      <charset val="204"/>
    </font>
    <font>
      <sz val="12"/>
      <color rgb="FF0000FF"/>
      <name val="Book Antiqua"/>
      <family val="1"/>
      <charset val="204"/>
    </font>
    <font>
      <sz val="16"/>
      <color rgb="FF0000FF"/>
      <name val="Book Antiqua"/>
      <family val="1"/>
      <charset val="204"/>
    </font>
    <font>
      <sz val="11"/>
      <color rgb="FF0000FF"/>
      <name val="Book Antiqua"/>
      <family val="1"/>
      <charset val="204"/>
    </font>
    <font>
      <b/>
      <sz val="18"/>
      <color rgb="FF0000FF"/>
      <name val="Book Antiqua"/>
      <family val="1"/>
      <charset val="204"/>
    </font>
    <font>
      <sz val="11"/>
      <color rgb="FF000000"/>
      <name val="Book Antiqua"/>
      <family val="1"/>
      <charset val="204"/>
    </font>
    <font>
      <sz val="18"/>
      <color rgb="FF0000FF"/>
      <name val="Book Antiqua"/>
      <family val="1"/>
      <charset val="204"/>
    </font>
    <font>
      <sz val="11"/>
      <name val="Book Antiqua"/>
      <family val="1"/>
      <charset val="204"/>
    </font>
    <font>
      <sz val="16"/>
      <name val="Arial Cyr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5" fontId="6" fillId="0" borderId="0" xfId="1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4" fontId="3" fillId="0" borderId="0" xfId="0" applyNumberFormat="1" applyFont="1" applyFill="1" applyBorder="1"/>
    <xf numFmtId="0" fontId="7" fillId="0" borderId="0" xfId="0" applyFont="1" applyFill="1" applyBorder="1"/>
    <xf numFmtId="3" fontId="4" fillId="0" borderId="0" xfId="0" applyNumberFormat="1" applyFont="1" applyFill="1" applyBorder="1"/>
    <xf numFmtId="0" fontId="8" fillId="2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66" fontId="12" fillId="0" borderId="2" xfId="0" applyNumberFormat="1" applyFont="1" applyFill="1" applyBorder="1" applyAlignment="1">
      <alignment horizontal="center" vertical="center" wrapText="1"/>
    </xf>
    <xf numFmtId="166" fontId="12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/>
    <xf numFmtId="0" fontId="13" fillId="0" borderId="0" xfId="0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/>
    </xf>
    <xf numFmtId="166" fontId="16" fillId="0" borderId="6" xfId="0" applyNumberFormat="1" applyFont="1" applyFill="1" applyBorder="1" applyAlignment="1">
      <alignment horizontal="center" wrapText="1"/>
    </xf>
    <xf numFmtId="166" fontId="16" fillId="0" borderId="7" xfId="0" applyNumberFormat="1" applyFont="1" applyFill="1" applyBorder="1" applyAlignment="1">
      <alignment horizontal="center" wrapText="1"/>
    </xf>
    <xf numFmtId="0" fontId="17" fillId="0" borderId="8" xfId="0" applyFont="1" applyFill="1" applyBorder="1"/>
    <xf numFmtId="0" fontId="17" fillId="0" borderId="0" xfId="0" applyFont="1" applyFill="1" applyBorder="1"/>
    <xf numFmtId="0" fontId="17" fillId="2" borderId="0" xfId="0" applyFont="1" applyFill="1" applyBorder="1"/>
    <xf numFmtId="0" fontId="18" fillId="2" borderId="0" xfId="0" applyFont="1" applyFill="1" applyBorder="1"/>
    <xf numFmtId="0" fontId="16" fillId="3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19" fillId="3" borderId="6" xfId="0" applyNumberFormat="1" applyFont="1" applyFill="1" applyBorder="1" applyAlignment="1">
      <alignment horizontal="center" vertical="center" wrapText="1"/>
    </xf>
    <xf numFmtId="166" fontId="19" fillId="3" borderId="6" xfId="0" applyNumberFormat="1" applyFont="1" applyFill="1" applyBorder="1" applyAlignment="1">
      <alignment horizontal="center" vertical="center" wrapText="1"/>
    </xf>
    <xf numFmtId="166" fontId="19" fillId="3" borderId="7" xfId="0" applyNumberFormat="1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/>
    </xf>
    <xf numFmtId="0" fontId="20" fillId="4" borderId="0" xfId="0" applyFont="1" applyFill="1" applyBorder="1"/>
    <xf numFmtId="4" fontId="20" fillId="2" borderId="0" xfId="0" applyNumberFormat="1" applyFont="1" applyFill="1" applyBorder="1"/>
    <xf numFmtId="0" fontId="21" fillId="2" borderId="0" xfId="0" applyFont="1" applyFill="1" applyBorder="1"/>
    <xf numFmtId="0" fontId="20" fillId="2" borderId="0" xfId="0" applyFont="1" applyFill="1" applyBorder="1"/>
    <xf numFmtId="0" fontId="11" fillId="3" borderId="5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2" borderId="0" xfId="0" applyFont="1" applyFill="1" applyBorder="1"/>
    <xf numFmtId="0" fontId="22" fillId="2" borderId="0" xfId="0" applyFont="1" applyFill="1" applyBorder="1"/>
    <xf numFmtId="4" fontId="23" fillId="2" borderId="0" xfId="0" applyNumberFormat="1" applyFont="1" applyFill="1" applyBorder="1"/>
    <xf numFmtId="4" fontId="6" fillId="2" borderId="0" xfId="0" applyNumberFormat="1" applyFont="1" applyFill="1" applyBorder="1"/>
    <xf numFmtId="0" fontId="24" fillId="2" borderId="5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center" vertical="center" wrapText="1"/>
    </xf>
    <xf numFmtId="4" fontId="26" fillId="2" borderId="6" xfId="0" applyNumberFormat="1" applyFont="1" applyFill="1" applyBorder="1" applyAlignment="1">
      <alignment horizontal="center" vertical="center" wrapText="1"/>
    </xf>
    <xf numFmtId="166" fontId="26" fillId="2" borderId="6" xfId="0" applyNumberFormat="1" applyFont="1" applyFill="1" applyBorder="1" applyAlignment="1">
      <alignment horizontal="center" vertical="center" wrapText="1"/>
    </xf>
    <xf numFmtId="166" fontId="26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0" xfId="0" applyFont="1" applyFill="1" applyBorder="1"/>
    <xf numFmtId="4" fontId="27" fillId="2" borderId="0" xfId="0" applyNumberFormat="1" applyFont="1" applyFill="1" applyBorder="1"/>
    <xf numFmtId="0" fontId="28" fillId="2" borderId="0" xfId="0" applyFont="1" applyFill="1" applyBorder="1"/>
    <xf numFmtId="4" fontId="9" fillId="2" borderId="0" xfId="0" applyNumberFormat="1" applyFont="1" applyFill="1" applyBorder="1"/>
    <xf numFmtId="0" fontId="24" fillId="0" borderId="5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horizontal="center" vertical="center" wrapText="1"/>
    </xf>
    <xf numFmtId="4" fontId="26" fillId="0" borderId="6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vertical="center" wrapText="1"/>
    </xf>
    <xf numFmtId="0" fontId="25" fillId="3" borderId="6" xfId="0" applyFont="1" applyFill="1" applyBorder="1" applyAlignment="1">
      <alignment horizontal="center" vertical="center" wrapText="1"/>
    </xf>
    <xf numFmtId="4" fontId="26" fillId="3" borderId="6" xfId="0" applyNumberFormat="1" applyFont="1" applyFill="1" applyBorder="1" applyAlignment="1">
      <alignment horizontal="center" vertical="center" wrapText="1"/>
    </xf>
    <xf numFmtId="166" fontId="26" fillId="3" borderId="6" xfId="0" applyNumberFormat="1" applyFont="1" applyFill="1" applyBorder="1" applyAlignment="1">
      <alignment horizontal="center" vertical="center" wrapText="1"/>
    </xf>
    <xf numFmtId="166" fontId="26" fillId="3" borderId="7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0" xfId="0" applyFont="1" applyFill="1" applyBorder="1"/>
    <xf numFmtId="0" fontId="11" fillId="0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/>
    <xf numFmtId="166" fontId="29" fillId="2" borderId="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Border="1"/>
    <xf numFmtId="0" fontId="30" fillId="4" borderId="8" xfId="0" applyFont="1" applyFill="1" applyBorder="1" applyAlignment="1">
      <alignment horizontal="center" vertical="center"/>
    </xf>
    <xf numFmtId="0" fontId="30" fillId="4" borderId="0" xfId="0" applyFont="1" applyFill="1" applyBorder="1"/>
    <xf numFmtId="0" fontId="30" fillId="2" borderId="0" xfId="0" applyFont="1" applyFill="1" applyBorder="1"/>
    <xf numFmtId="0" fontId="19" fillId="3" borderId="5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/>
    </xf>
    <xf numFmtId="0" fontId="31" fillId="0" borderId="0" xfId="0" applyFont="1" applyFill="1" applyBorder="1"/>
    <xf numFmtId="4" fontId="31" fillId="2" borderId="0" xfId="0" applyNumberFormat="1" applyFont="1" applyFill="1" applyBorder="1"/>
    <xf numFmtId="0" fontId="32" fillId="2" borderId="0" xfId="0" applyFont="1" applyFill="1" applyBorder="1"/>
    <xf numFmtId="0" fontId="31" fillId="2" borderId="0" xfId="0" applyFont="1" applyFill="1" applyBorder="1"/>
    <xf numFmtId="0" fontId="19" fillId="3" borderId="5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0" fontId="33" fillId="0" borderId="0" xfId="0" applyFont="1" applyFill="1" applyBorder="1"/>
    <xf numFmtId="4" fontId="34" fillId="2" borderId="0" xfId="0" applyNumberFormat="1" applyFont="1" applyFill="1" applyBorder="1"/>
    <xf numFmtId="0" fontId="35" fillId="2" borderId="0" xfId="0" applyFont="1" applyFill="1" applyBorder="1"/>
    <xf numFmtId="4" fontId="33" fillId="2" borderId="0" xfId="0" applyNumberFormat="1" applyFont="1" applyFill="1" applyBorder="1"/>
    <xf numFmtId="0" fontId="33" fillId="2" borderId="0" xfId="0" applyFont="1" applyFill="1" applyBorder="1"/>
    <xf numFmtId="0" fontId="11" fillId="3" borderId="5" xfId="0" applyFont="1" applyFill="1" applyBorder="1" applyAlignment="1">
      <alignment horizontal="left" vertical="center" wrapText="1"/>
    </xf>
    <xf numFmtId="0" fontId="34" fillId="4" borderId="8" xfId="0" applyFont="1" applyFill="1" applyBorder="1" applyAlignment="1">
      <alignment horizontal="center" vertical="center"/>
    </xf>
    <xf numFmtId="0" fontId="34" fillId="4" borderId="0" xfId="0" applyFont="1" applyFill="1" applyBorder="1"/>
    <xf numFmtId="0" fontId="36" fillId="2" borderId="0" xfId="0" applyFont="1" applyFill="1" applyBorder="1"/>
    <xf numFmtId="0" fontId="34" fillId="2" borderId="0" xfId="0" applyFont="1" applyFill="1" applyBorder="1"/>
    <xf numFmtId="0" fontId="33" fillId="4" borderId="8" xfId="0" applyFont="1" applyFill="1" applyBorder="1" applyAlignment="1">
      <alignment horizontal="center" vertical="center"/>
    </xf>
    <xf numFmtId="0" fontId="33" fillId="4" borderId="0" xfId="0" applyFont="1" applyFill="1" applyBorder="1"/>
    <xf numFmtId="0" fontId="27" fillId="4" borderId="8" xfId="0" applyFont="1" applyFill="1" applyBorder="1" applyAlignment="1">
      <alignment horizontal="center" vertical="center"/>
    </xf>
    <xf numFmtId="0" fontId="27" fillId="4" borderId="0" xfId="0" applyFont="1" applyFill="1" applyBorder="1"/>
    <xf numFmtId="0" fontId="37" fillId="2" borderId="0" xfId="0" applyFont="1" applyFill="1" applyBorder="1"/>
    <xf numFmtId="0" fontId="27" fillId="2" borderId="0" xfId="0" applyFont="1" applyFill="1" applyBorder="1"/>
    <xf numFmtId="0" fontId="38" fillId="0" borderId="5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0" xfId="0" applyFont="1" applyFill="1" applyBorder="1"/>
    <xf numFmtId="4" fontId="10" fillId="2" borderId="0" xfId="0" applyNumberFormat="1" applyFont="1" applyFill="1" applyBorder="1"/>
    <xf numFmtId="4" fontId="39" fillId="2" borderId="0" xfId="0" applyNumberFormat="1" applyFont="1" applyFill="1" applyBorder="1"/>
    <xf numFmtId="0" fontId="3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Border="1"/>
    <xf numFmtId="0" fontId="40" fillId="3" borderId="5" xfId="0" applyFont="1" applyFill="1" applyBorder="1" applyAlignment="1">
      <alignment vertical="center" wrapText="1"/>
    </xf>
    <xf numFmtId="0" fontId="27" fillId="2" borderId="8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vertical="center" wrapText="1"/>
    </xf>
    <xf numFmtId="0" fontId="27" fillId="5" borderId="8" xfId="0" applyFont="1" applyFill="1" applyBorder="1" applyAlignment="1">
      <alignment horizontal="center" vertical="center"/>
    </xf>
    <xf numFmtId="0" fontId="27" fillId="5" borderId="0" xfId="0" applyFont="1" applyFill="1" applyBorder="1"/>
    <xf numFmtId="4" fontId="19" fillId="2" borderId="6" xfId="0" applyNumberFormat="1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vertical="center" wrapText="1"/>
    </xf>
    <xf numFmtId="0" fontId="42" fillId="2" borderId="5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/>
    </xf>
    <xf numFmtId="0" fontId="43" fillId="3" borderId="5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1" fillId="3" borderId="5" xfId="0" applyFont="1" applyFill="1" applyBorder="1"/>
    <xf numFmtId="0" fontId="27" fillId="0" borderId="8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4" fillId="2" borderId="5" xfId="0" applyFont="1" applyFill="1" applyBorder="1" applyAlignment="1">
      <alignment horizontal="justify" vertical="center"/>
    </xf>
    <xf numFmtId="0" fontId="24" fillId="2" borderId="5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wrapText="1"/>
    </xf>
    <xf numFmtId="0" fontId="16" fillId="2" borderId="5" xfId="0" applyFont="1" applyFill="1" applyBorder="1" applyAlignment="1">
      <alignment vertical="center" wrapText="1"/>
    </xf>
    <xf numFmtId="166" fontId="44" fillId="3" borderId="7" xfId="0" applyNumberFormat="1" applyFont="1" applyFill="1" applyBorder="1" applyAlignment="1">
      <alignment horizontal="center" vertical="center" wrapText="1"/>
    </xf>
    <xf numFmtId="166" fontId="45" fillId="3" borderId="7" xfId="0" applyNumberFormat="1" applyFont="1" applyFill="1" applyBorder="1" applyAlignment="1">
      <alignment horizontal="center" vertical="center" wrapText="1"/>
    </xf>
    <xf numFmtId="4" fontId="19" fillId="3" borderId="6" xfId="1" applyNumberFormat="1" applyFont="1" applyFill="1" applyBorder="1" applyAlignment="1">
      <alignment horizontal="center" vertical="center" wrapText="1"/>
    </xf>
    <xf numFmtId="166" fontId="46" fillId="3" borderId="7" xfId="0" applyNumberFormat="1" applyFont="1" applyFill="1" applyBorder="1" applyAlignment="1">
      <alignment horizontal="center" vertical="center" wrapText="1"/>
    </xf>
    <xf numFmtId="0" fontId="47" fillId="4" borderId="8" xfId="0" applyFont="1" applyFill="1" applyBorder="1" applyAlignment="1">
      <alignment horizontal="center" vertical="center"/>
    </xf>
    <xf numFmtId="0" fontId="47" fillId="4" borderId="0" xfId="0" applyFont="1" applyFill="1" applyBorder="1"/>
    <xf numFmtId="0" fontId="48" fillId="2" borderId="0" xfId="0" applyFont="1" applyFill="1" applyBorder="1"/>
    <xf numFmtId="4" fontId="49" fillId="2" borderId="0" xfId="0" applyNumberFormat="1" applyFont="1" applyFill="1" applyBorder="1"/>
    <xf numFmtId="4" fontId="47" fillId="2" borderId="0" xfId="0" applyNumberFormat="1" applyFont="1" applyFill="1" applyBorder="1"/>
    <xf numFmtId="0" fontId="47" fillId="2" borderId="0" xfId="0" applyFont="1" applyFill="1" applyBorder="1"/>
    <xf numFmtId="0" fontId="50" fillId="2" borderId="5" xfId="0" applyFont="1" applyFill="1" applyBorder="1" applyAlignment="1">
      <alignment vertical="center" wrapText="1"/>
    </xf>
    <xf numFmtId="4" fontId="19" fillId="2" borderId="6" xfId="1" applyNumberFormat="1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vertical="center" wrapText="1"/>
    </xf>
    <xf numFmtId="0" fontId="43" fillId="2" borderId="5" xfId="0" applyNumberFormat="1" applyFont="1" applyFill="1" applyBorder="1" applyAlignment="1">
      <alignment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45" fillId="0" borderId="7" xfId="0" applyNumberFormat="1" applyFont="1" applyFill="1" applyBorder="1" applyAlignment="1">
      <alignment horizontal="center" vertical="center" wrapText="1"/>
    </xf>
    <xf numFmtId="49" fontId="25" fillId="2" borderId="6" xfId="0" applyNumberFormat="1" applyFont="1" applyFill="1" applyBorder="1" applyAlignment="1">
      <alignment horizontal="center" vertical="center" wrapText="1"/>
    </xf>
    <xf numFmtId="166" fontId="45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0" xfId="0" applyNumberFormat="1" applyFont="1" applyFill="1" applyBorder="1"/>
    <xf numFmtId="49" fontId="25" fillId="0" borderId="6" xfId="0" applyNumberFormat="1" applyFont="1" applyFill="1" applyBorder="1" applyAlignment="1">
      <alignment horizontal="center" vertical="center" wrapText="1"/>
    </xf>
    <xf numFmtId="0" fontId="38" fillId="0" borderId="5" xfId="0" applyNumberFormat="1" applyFont="1" applyFill="1" applyBorder="1" applyAlignment="1" applyProtection="1">
      <alignment vertical="center" wrapText="1"/>
    </xf>
    <xf numFmtId="0" fontId="43" fillId="0" borderId="5" xfId="0" applyFont="1" applyFill="1" applyBorder="1" applyAlignment="1">
      <alignment vertical="center" wrapText="1"/>
    </xf>
    <xf numFmtId="166" fontId="45" fillId="4" borderId="7" xfId="0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4" fontId="26" fillId="0" borderId="6" xfId="1" applyNumberFormat="1" applyFont="1" applyFill="1" applyBorder="1" applyAlignment="1">
      <alignment horizontal="center" vertical="center" wrapText="1"/>
    </xf>
    <xf numFmtId="166" fontId="44" fillId="5" borderId="7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/>
    <xf numFmtId="0" fontId="51" fillId="4" borderId="8" xfId="0" applyFont="1" applyFill="1" applyBorder="1" applyAlignment="1">
      <alignment horizontal="center" vertical="center"/>
    </xf>
    <xf numFmtId="0" fontId="51" fillId="4" borderId="0" xfId="0" applyFont="1" applyFill="1" applyBorder="1"/>
    <xf numFmtId="0" fontId="51" fillId="2" borderId="0" xfId="0" applyFont="1" applyFill="1" applyBorder="1"/>
    <xf numFmtId="0" fontId="38" fillId="0" borderId="5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/>
    <xf numFmtId="0" fontId="16" fillId="2" borderId="5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4" fontId="17" fillId="2" borderId="0" xfId="0" applyNumberFormat="1" applyFont="1" applyFill="1" applyBorder="1"/>
    <xf numFmtId="0" fontId="50" fillId="0" borderId="5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horizontal="center" vertical="center" wrapText="1"/>
    </xf>
    <xf numFmtId="4" fontId="53" fillId="0" borderId="6" xfId="1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vertical="center" wrapText="1"/>
    </xf>
    <xf numFmtId="0" fontId="42" fillId="0" borderId="5" xfId="0" applyNumberFormat="1" applyFont="1" applyFill="1" applyBorder="1" applyAlignment="1">
      <alignment vertical="center" wrapText="1"/>
    </xf>
    <xf numFmtId="0" fontId="25" fillId="0" borderId="6" xfId="0" quotePrefix="1" applyNumberFormat="1" applyFont="1" applyFill="1" applyBorder="1" applyAlignment="1">
      <alignment horizontal="center" vertical="center" wrapText="1"/>
    </xf>
    <xf numFmtId="166" fontId="45" fillId="6" borderId="7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9" fillId="6" borderId="0" xfId="0" applyFont="1" applyFill="1" applyBorder="1"/>
    <xf numFmtId="0" fontId="54" fillId="0" borderId="5" xfId="0" applyNumberFormat="1" applyFont="1" applyFill="1" applyBorder="1" applyAlignment="1">
      <alignment vertical="center" wrapText="1"/>
    </xf>
    <xf numFmtId="0" fontId="52" fillId="0" borderId="6" xfId="0" quotePrefix="1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/>
    </xf>
    <xf numFmtId="0" fontId="27" fillId="6" borderId="0" xfId="0" applyFont="1" applyFill="1" applyBorder="1"/>
    <xf numFmtId="0" fontId="55" fillId="6" borderId="8" xfId="0" applyFont="1" applyFill="1" applyBorder="1" applyAlignment="1">
      <alignment horizontal="center" vertical="center"/>
    </xf>
    <xf numFmtId="0" fontId="55" fillId="6" borderId="0" xfId="0" applyFont="1" applyFill="1" applyBorder="1"/>
    <xf numFmtId="0" fontId="55" fillId="2" borderId="0" xfId="0" applyFont="1" applyFill="1" applyBorder="1"/>
    <xf numFmtId="0" fontId="40" fillId="7" borderId="5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55" fillId="0" borderId="8" xfId="0" applyFont="1" applyFill="1" applyBorder="1" applyAlignment="1">
      <alignment horizontal="center" vertical="center"/>
    </xf>
    <xf numFmtId="0" fontId="55" fillId="0" borderId="0" xfId="0" applyFont="1" applyFill="1" applyBorder="1"/>
    <xf numFmtId="166" fontId="26" fillId="0" borderId="7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30" fillId="7" borderId="8" xfId="0" applyFont="1" applyFill="1" applyBorder="1" applyAlignment="1">
      <alignment horizontal="center" vertical="center"/>
    </xf>
    <xf numFmtId="0" fontId="30" fillId="7" borderId="0" xfId="0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0" xfId="0" applyFont="1" applyFill="1" applyBorder="1"/>
    <xf numFmtId="0" fontId="28" fillId="0" borderId="8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8" fillId="6" borderId="8" xfId="0" applyFont="1" applyFill="1" applyBorder="1" applyAlignment="1">
      <alignment horizontal="center" vertical="center"/>
    </xf>
    <xf numFmtId="0" fontId="28" fillId="6" borderId="0" xfId="0" applyFont="1" applyFill="1" applyBorder="1"/>
    <xf numFmtId="4" fontId="29" fillId="0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horizontal="center" vertical="center" wrapText="1"/>
    </xf>
    <xf numFmtId="4" fontId="19" fillId="4" borderId="6" xfId="1" applyNumberFormat="1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vertical="center" wrapText="1"/>
    </xf>
    <xf numFmtId="0" fontId="16" fillId="7" borderId="6" xfId="0" quotePrefix="1" applyNumberFormat="1" applyFont="1" applyFill="1" applyBorder="1" applyAlignment="1">
      <alignment horizontal="center" vertical="center" wrapText="1"/>
    </xf>
    <xf numFmtId="4" fontId="19" fillId="7" borderId="6" xfId="1" applyNumberFormat="1" applyFont="1" applyFill="1" applyBorder="1" applyAlignment="1">
      <alignment horizontal="center" vertical="center" wrapText="1"/>
    </xf>
    <xf numFmtId="4" fontId="19" fillId="0" borderId="6" xfId="1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vertical="center" wrapText="1"/>
    </xf>
    <xf numFmtId="166" fontId="56" fillId="3" borderId="6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 applyProtection="1">
      <alignment vertical="center" wrapText="1"/>
      <protection hidden="1"/>
    </xf>
    <xf numFmtId="49" fontId="24" fillId="2" borderId="5" xfId="0" applyNumberFormat="1" applyFont="1" applyFill="1" applyBorder="1" applyAlignment="1" applyProtection="1">
      <alignment vertical="center" wrapText="1"/>
      <protection hidden="1"/>
    </xf>
    <xf numFmtId="4" fontId="26" fillId="2" borderId="6" xfId="1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0" xfId="0" applyFont="1" applyFill="1" applyBorder="1"/>
    <xf numFmtId="0" fontId="3" fillId="6" borderId="8" xfId="0" applyFont="1" applyFill="1" applyBorder="1" applyAlignment="1">
      <alignment horizontal="center" vertical="center"/>
    </xf>
    <xf numFmtId="0" fontId="3" fillId="6" borderId="0" xfId="0" applyFont="1" applyFill="1" applyBorder="1"/>
    <xf numFmtId="0" fontId="17" fillId="0" borderId="8" xfId="0" applyFont="1" applyFill="1" applyBorder="1" applyAlignment="1">
      <alignment horizontal="center" vertical="center"/>
    </xf>
    <xf numFmtId="166" fontId="19" fillId="2" borderId="6" xfId="0" applyNumberFormat="1" applyFont="1" applyFill="1" applyBorder="1" applyAlignment="1">
      <alignment horizontal="center" vertical="center" wrapText="1"/>
    </xf>
    <xf numFmtId="166" fontId="44" fillId="2" borderId="7" xfId="0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top" wrapText="1"/>
    </xf>
    <xf numFmtId="0" fontId="17" fillId="2" borderId="10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top" wrapText="1"/>
    </xf>
    <xf numFmtId="0" fontId="17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67" fontId="19" fillId="2" borderId="6" xfId="0" applyNumberFormat="1" applyFont="1" applyFill="1" applyBorder="1" applyAlignment="1">
      <alignment horizontal="center" vertical="center" wrapText="1"/>
    </xf>
    <xf numFmtId="0" fontId="57" fillId="3" borderId="11" xfId="0" applyFont="1" applyFill="1" applyBorder="1" applyAlignment="1">
      <alignment horizontal="center"/>
    </xf>
    <xf numFmtId="167" fontId="19" fillId="3" borderId="6" xfId="0" applyNumberFormat="1" applyFont="1" applyFill="1" applyBorder="1" applyAlignment="1">
      <alignment horizontal="center" vertical="center" wrapText="1"/>
    </xf>
    <xf numFmtId="4" fontId="19" fillId="3" borderId="11" xfId="0" applyNumberFormat="1" applyFont="1" applyFill="1" applyBorder="1" applyAlignment="1">
      <alignment horizontal="center" vertical="center" wrapText="1"/>
    </xf>
    <xf numFmtId="166" fontId="19" fillId="3" borderId="11" xfId="0" applyNumberFormat="1" applyFont="1" applyFill="1" applyBorder="1" applyAlignment="1">
      <alignment horizontal="center" vertical="center" wrapText="1"/>
    </xf>
    <xf numFmtId="166" fontId="44" fillId="3" borderId="12" xfId="0" applyNumberFormat="1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vertical="center" wrapText="1"/>
    </xf>
    <xf numFmtId="0" fontId="57" fillId="3" borderId="14" xfId="0" applyFont="1" applyFill="1" applyBorder="1" applyAlignment="1">
      <alignment horizontal="center"/>
    </xf>
    <xf numFmtId="4" fontId="19" fillId="3" borderId="14" xfId="0" applyNumberFormat="1" applyFont="1" applyFill="1" applyBorder="1" applyAlignment="1">
      <alignment horizontal="center" vertical="center"/>
    </xf>
    <xf numFmtId="166" fontId="19" fillId="3" borderId="14" xfId="0" applyNumberFormat="1" applyFont="1" applyFill="1" applyBorder="1" applyAlignment="1">
      <alignment horizontal="center" vertical="center" wrapText="1"/>
    </xf>
    <xf numFmtId="4" fontId="19" fillId="3" borderId="14" xfId="0" applyNumberFormat="1" applyFont="1" applyFill="1" applyBorder="1" applyAlignment="1">
      <alignment horizontal="center" vertical="center" wrapText="1"/>
    </xf>
    <xf numFmtId="166" fontId="19" fillId="3" borderId="15" xfId="0" applyNumberFormat="1" applyFont="1" applyFill="1" applyBorder="1"/>
    <xf numFmtId="0" fontId="58" fillId="2" borderId="0" xfId="0" applyFont="1" applyFill="1" applyBorder="1" applyAlignment="1">
      <alignment vertical="center" wrapText="1"/>
    </xf>
    <xf numFmtId="0" fontId="58" fillId="2" borderId="0" xfId="0" applyFont="1" applyFill="1" applyBorder="1" applyAlignment="1">
      <alignment horizontal="center"/>
    </xf>
    <xf numFmtId="4" fontId="58" fillId="2" borderId="0" xfId="0" applyNumberFormat="1" applyFont="1" applyFill="1" applyBorder="1" applyAlignment="1">
      <alignment horizontal="center" vertical="center"/>
    </xf>
    <xf numFmtId="166" fontId="58" fillId="2" borderId="0" xfId="0" applyNumberFormat="1" applyFont="1" applyFill="1" applyBorder="1" applyAlignment="1">
      <alignment horizontal="center" vertical="center"/>
    </xf>
    <xf numFmtId="166" fontId="59" fillId="2" borderId="0" xfId="0" applyNumberFormat="1" applyFont="1" applyFill="1" applyBorder="1"/>
    <xf numFmtId="0" fontId="60" fillId="2" borderId="0" xfId="0" applyFont="1" applyFill="1" applyBorder="1" applyAlignment="1">
      <alignment vertical="center" wrapText="1"/>
    </xf>
    <xf numFmtId="0" fontId="60" fillId="2" borderId="0" xfId="0" applyFont="1" applyFill="1" applyBorder="1" applyAlignment="1">
      <alignment horizontal="center"/>
    </xf>
    <xf numFmtId="4" fontId="60" fillId="2" borderId="0" xfId="0" applyNumberFormat="1" applyFont="1" applyFill="1" applyBorder="1" applyAlignment="1">
      <alignment horizontal="center" vertical="center"/>
    </xf>
    <xf numFmtId="166" fontId="6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/>
    <xf numFmtId="0" fontId="61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4" fontId="62" fillId="2" borderId="0" xfId="0" applyNumberFormat="1" applyFont="1" applyFill="1" applyBorder="1"/>
    <xf numFmtId="0" fontId="33" fillId="2" borderId="0" xfId="0" applyFont="1" applyFill="1" applyBorder="1" applyAlignment="1">
      <alignment vertical="center" wrapText="1"/>
    </xf>
    <xf numFmtId="0" fontId="63" fillId="2" borderId="0" xfId="0" applyFont="1" applyFill="1" applyBorder="1" applyAlignment="1">
      <alignment vertical="center" wrapText="1"/>
    </xf>
    <xf numFmtId="0" fontId="64" fillId="2" borderId="0" xfId="0" applyFont="1" applyFill="1" applyBorder="1" applyAlignment="1">
      <alignment horizontal="center"/>
    </xf>
    <xf numFmtId="4" fontId="65" fillId="2" borderId="0" xfId="0" applyNumberFormat="1" applyFont="1" applyFill="1" applyBorder="1"/>
    <xf numFmtId="0" fontId="66" fillId="2" borderId="0" xfId="0" applyFont="1" applyFill="1" applyBorder="1" applyAlignment="1">
      <alignment vertical="center" wrapText="1"/>
    </xf>
    <xf numFmtId="1" fontId="66" fillId="2" borderId="0" xfId="0" applyNumberFormat="1" applyFont="1" applyFill="1" applyBorder="1" applyAlignment="1">
      <alignment horizontal="center" vertical="top" wrapText="1"/>
    </xf>
    <xf numFmtId="1" fontId="67" fillId="2" borderId="0" xfId="0" applyNumberFormat="1" applyFont="1" applyFill="1" applyBorder="1" applyAlignment="1">
      <alignment horizontal="center"/>
    </xf>
    <xf numFmtId="4" fontId="13" fillId="2" borderId="0" xfId="0" applyNumberFormat="1" applyFont="1" applyFill="1" applyBorder="1"/>
    <xf numFmtId="0" fontId="64" fillId="2" borderId="0" xfId="0" applyFont="1" applyFill="1" applyBorder="1" applyAlignment="1">
      <alignment vertical="center" wrapText="1"/>
    </xf>
    <xf numFmtId="0" fontId="67" fillId="2" borderId="0" xfId="0" applyFont="1" applyFill="1" applyBorder="1" applyAlignment="1">
      <alignment horizontal="center"/>
    </xf>
    <xf numFmtId="0" fontId="66" fillId="2" borderId="0" xfId="0" applyFont="1" applyFill="1" applyBorder="1" applyAlignment="1">
      <alignment vertical="center"/>
    </xf>
    <xf numFmtId="1" fontId="67" fillId="2" borderId="0" xfId="0" applyNumberFormat="1" applyFont="1" applyFill="1" applyBorder="1" applyAlignment="1">
      <alignment horizontal="center" vertical="top" wrapText="1"/>
    </xf>
    <xf numFmtId="0" fontId="66" fillId="2" borderId="0" xfId="0" applyNumberFormat="1" applyFont="1" applyFill="1" applyBorder="1" applyAlignment="1">
      <alignment vertical="center" wrapText="1"/>
    </xf>
    <xf numFmtId="0" fontId="68" fillId="2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vertical="center"/>
    </xf>
    <xf numFmtId="1" fontId="64" fillId="2" borderId="0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1" fontId="64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/>
    <xf numFmtId="0" fontId="68" fillId="0" borderId="0" xfId="0" applyNumberFormat="1" applyFont="1" applyFill="1" applyBorder="1" applyAlignment="1">
      <alignment vertical="center" wrapText="1"/>
    </xf>
    <xf numFmtId="1" fontId="64" fillId="0" borderId="0" xfId="0" applyNumberFormat="1" applyFont="1" applyFill="1" applyBorder="1" applyAlignment="1">
      <alignment horizontal="center" vertical="top" wrapText="1"/>
    </xf>
    <xf numFmtId="0" fontId="63" fillId="4" borderId="0" xfId="0" applyFont="1" applyFill="1" applyBorder="1" applyAlignment="1">
      <alignment vertical="center" wrapText="1"/>
    </xf>
    <xf numFmtId="1" fontId="69" fillId="4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vertical="center" wrapText="1"/>
    </xf>
    <xf numFmtId="1" fontId="71" fillId="0" borderId="0" xfId="0" applyNumberFormat="1" applyFont="1" applyFill="1" applyBorder="1" applyAlignment="1">
      <alignment horizontal="center" vertical="center" wrapText="1"/>
    </xf>
    <xf numFmtId="1" fontId="71" fillId="0" borderId="0" xfId="0" applyNumberFormat="1" applyFont="1" applyFill="1" applyBorder="1" applyAlignment="1">
      <alignment horizontal="center"/>
    </xf>
    <xf numFmtId="0" fontId="72" fillId="0" borderId="0" xfId="0" applyFont="1" applyFill="1" applyBorder="1" applyAlignment="1">
      <alignment vertical="center" wrapText="1"/>
    </xf>
    <xf numFmtId="0" fontId="68" fillId="0" borderId="0" xfId="0" applyFont="1" applyFill="1" applyBorder="1" applyAlignment="1">
      <alignment vertical="center"/>
    </xf>
    <xf numFmtId="1" fontId="71" fillId="0" borderId="0" xfId="0" applyNumberFormat="1" applyFont="1" applyFill="1" applyBorder="1" applyAlignment="1">
      <alignment horizontal="center" vertical="top" wrapText="1"/>
    </xf>
    <xf numFmtId="0" fontId="71" fillId="0" borderId="0" xfId="0" applyFont="1" applyFill="1" applyBorder="1"/>
    <xf numFmtId="0" fontId="65" fillId="0" borderId="0" xfId="0" applyFont="1" applyFill="1" applyBorder="1" applyAlignment="1">
      <alignment vertical="center" wrapText="1"/>
    </xf>
    <xf numFmtId="4" fontId="73" fillId="0" borderId="0" xfId="0" applyNumberFormat="1" applyFont="1" applyFill="1" applyBorder="1"/>
    <xf numFmtId="0" fontId="66" fillId="0" borderId="0" xfId="0" applyNumberFormat="1" applyFont="1" applyFill="1" applyBorder="1" applyAlignment="1">
      <alignment vertical="center" wrapText="1"/>
    </xf>
    <xf numFmtId="0" fontId="64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75" fillId="0" borderId="0" xfId="0" applyFont="1" applyFill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1"/>
  <sheetViews>
    <sheetView tabSelected="1" view="pageBreakPreview" topLeftCell="B1" zoomScale="60" zoomScaleNormal="40" workbookViewId="0">
      <selection activeCell="H1" sqref="H1:J1"/>
    </sheetView>
  </sheetViews>
  <sheetFormatPr defaultColWidth="9.28515625" defaultRowHeight="12.75" x14ac:dyDescent="0.2"/>
  <cols>
    <col min="1" max="1" width="146.140625" style="11" customWidth="1"/>
    <col min="2" max="2" width="30" style="12" customWidth="1"/>
    <col min="3" max="3" width="45.28515625" style="1" customWidth="1"/>
    <col min="4" max="4" width="46" style="1" customWidth="1"/>
    <col min="5" max="5" width="44.140625" style="1" customWidth="1"/>
    <col min="6" max="6" width="25.28515625" style="1" customWidth="1"/>
    <col min="7" max="7" width="43" style="1" customWidth="1"/>
    <col min="8" max="8" width="25.140625" style="1" customWidth="1"/>
    <col min="9" max="9" width="38.28515625" style="1" customWidth="1"/>
    <col min="10" max="10" width="18" style="1" customWidth="1"/>
    <col min="11" max="11" width="2" style="1" hidden="1" customWidth="1"/>
    <col min="12" max="12" width="3.7109375" style="1" customWidth="1"/>
    <col min="13" max="13" width="20.7109375" style="2" customWidth="1"/>
    <col min="14" max="14" width="13.7109375" style="3" customWidth="1"/>
    <col min="15" max="15" width="19.7109375" style="2" customWidth="1"/>
    <col min="16" max="16" width="18.7109375" style="2" customWidth="1"/>
    <col min="17" max="17" width="22.28515625" style="2" customWidth="1"/>
    <col min="18" max="21" width="9.28515625" style="2"/>
    <col min="22" max="256" width="9.28515625" style="1"/>
    <col min="257" max="257" width="151.140625" style="1" customWidth="1"/>
    <col min="258" max="258" width="30" style="1" customWidth="1"/>
    <col min="259" max="259" width="45.28515625" style="1" customWidth="1"/>
    <col min="260" max="260" width="46" style="1" customWidth="1"/>
    <col min="261" max="261" width="44.140625" style="1" customWidth="1"/>
    <col min="262" max="262" width="25.28515625" style="1" customWidth="1"/>
    <col min="263" max="263" width="43" style="1" customWidth="1"/>
    <col min="264" max="264" width="25.140625" style="1" customWidth="1"/>
    <col min="265" max="265" width="38.28515625" style="1" customWidth="1"/>
    <col min="266" max="266" width="18" style="1" customWidth="1"/>
    <col min="267" max="267" width="0" style="1" hidden="1" customWidth="1"/>
    <col min="268" max="268" width="3.7109375" style="1" customWidth="1"/>
    <col min="269" max="269" width="20.7109375" style="1" customWidth="1"/>
    <col min="270" max="270" width="13.7109375" style="1" customWidth="1"/>
    <col min="271" max="271" width="19.7109375" style="1" customWidth="1"/>
    <col min="272" max="272" width="18.7109375" style="1" customWidth="1"/>
    <col min="273" max="273" width="22.28515625" style="1" customWidth="1"/>
    <col min="274" max="512" width="9.28515625" style="1"/>
    <col min="513" max="513" width="151.140625" style="1" customWidth="1"/>
    <col min="514" max="514" width="30" style="1" customWidth="1"/>
    <col min="515" max="515" width="45.28515625" style="1" customWidth="1"/>
    <col min="516" max="516" width="46" style="1" customWidth="1"/>
    <col min="517" max="517" width="44.140625" style="1" customWidth="1"/>
    <col min="518" max="518" width="25.28515625" style="1" customWidth="1"/>
    <col min="519" max="519" width="43" style="1" customWidth="1"/>
    <col min="520" max="520" width="25.140625" style="1" customWidth="1"/>
    <col min="521" max="521" width="38.28515625" style="1" customWidth="1"/>
    <col min="522" max="522" width="18" style="1" customWidth="1"/>
    <col min="523" max="523" width="0" style="1" hidden="1" customWidth="1"/>
    <col min="524" max="524" width="3.7109375" style="1" customWidth="1"/>
    <col min="525" max="525" width="20.7109375" style="1" customWidth="1"/>
    <col min="526" max="526" width="13.7109375" style="1" customWidth="1"/>
    <col min="527" max="527" width="19.7109375" style="1" customWidth="1"/>
    <col min="528" max="528" width="18.7109375" style="1" customWidth="1"/>
    <col min="529" max="529" width="22.28515625" style="1" customWidth="1"/>
    <col min="530" max="768" width="9.28515625" style="1"/>
    <col min="769" max="769" width="151.140625" style="1" customWidth="1"/>
    <col min="770" max="770" width="30" style="1" customWidth="1"/>
    <col min="771" max="771" width="45.28515625" style="1" customWidth="1"/>
    <col min="772" max="772" width="46" style="1" customWidth="1"/>
    <col min="773" max="773" width="44.140625" style="1" customWidth="1"/>
    <col min="774" max="774" width="25.28515625" style="1" customWidth="1"/>
    <col min="775" max="775" width="43" style="1" customWidth="1"/>
    <col min="776" max="776" width="25.140625" style="1" customWidth="1"/>
    <col min="777" max="777" width="38.28515625" style="1" customWidth="1"/>
    <col min="778" max="778" width="18" style="1" customWidth="1"/>
    <col min="779" max="779" width="0" style="1" hidden="1" customWidth="1"/>
    <col min="780" max="780" width="3.7109375" style="1" customWidth="1"/>
    <col min="781" max="781" width="20.7109375" style="1" customWidth="1"/>
    <col min="782" max="782" width="13.7109375" style="1" customWidth="1"/>
    <col min="783" max="783" width="19.7109375" style="1" customWidth="1"/>
    <col min="784" max="784" width="18.7109375" style="1" customWidth="1"/>
    <col min="785" max="785" width="22.28515625" style="1" customWidth="1"/>
    <col min="786" max="1024" width="9.28515625" style="1"/>
    <col min="1025" max="1025" width="151.140625" style="1" customWidth="1"/>
    <col min="1026" max="1026" width="30" style="1" customWidth="1"/>
    <col min="1027" max="1027" width="45.28515625" style="1" customWidth="1"/>
    <col min="1028" max="1028" width="46" style="1" customWidth="1"/>
    <col min="1029" max="1029" width="44.140625" style="1" customWidth="1"/>
    <col min="1030" max="1030" width="25.28515625" style="1" customWidth="1"/>
    <col min="1031" max="1031" width="43" style="1" customWidth="1"/>
    <col min="1032" max="1032" width="25.140625" style="1" customWidth="1"/>
    <col min="1033" max="1033" width="38.28515625" style="1" customWidth="1"/>
    <col min="1034" max="1034" width="18" style="1" customWidth="1"/>
    <col min="1035" max="1035" width="0" style="1" hidden="1" customWidth="1"/>
    <col min="1036" max="1036" width="3.7109375" style="1" customWidth="1"/>
    <col min="1037" max="1037" width="20.7109375" style="1" customWidth="1"/>
    <col min="1038" max="1038" width="13.7109375" style="1" customWidth="1"/>
    <col min="1039" max="1039" width="19.7109375" style="1" customWidth="1"/>
    <col min="1040" max="1040" width="18.7109375" style="1" customWidth="1"/>
    <col min="1041" max="1041" width="22.28515625" style="1" customWidth="1"/>
    <col min="1042" max="1280" width="9.28515625" style="1"/>
    <col min="1281" max="1281" width="151.140625" style="1" customWidth="1"/>
    <col min="1282" max="1282" width="30" style="1" customWidth="1"/>
    <col min="1283" max="1283" width="45.28515625" style="1" customWidth="1"/>
    <col min="1284" max="1284" width="46" style="1" customWidth="1"/>
    <col min="1285" max="1285" width="44.140625" style="1" customWidth="1"/>
    <col min="1286" max="1286" width="25.28515625" style="1" customWidth="1"/>
    <col min="1287" max="1287" width="43" style="1" customWidth="1"/>
    <col min="1288" max="1288" width="25.140625" style="1" customWidth="1"/>
    <col min="1289" max="1289" width="38.28515625" style="1" customWidth="1"/>
    <col min="1290" max="1290" width="18" style="1" customWidth="1"/>
    <col min="1291" max="1291" width="0" style="1" hidden="1" customWidth="1"/>
    <col min="1292" max="1292" width="3.7109375" style="1" customWidth="1"/>
    <col min="1293" max="1293" width="20.7109375" style="1" customWidth="1"/>
    <col min="1294" max="1294" width="13.7109375" style="1" customWidth="1"/>
    <col min="1295" max="1295" width="19.7109375" style="1" customWidth="1"/>
    <col min="1296" max="1296" width="18.7109375" style="1" customWidth="1"/>
    <col min="1297" max="1297" width="22.28515625" style="1" customWidth="1"/>
    <col min="1298" max="1536" width="9.28515625" style="1"/>
    <col min="1537" max="1537" width="151.140625" style="1" customWidth="1"/>
    <col min="1538" max="1538" width="30" style="1" customWidth="1"/>
    <col min="1539" max="1539" width="45.28515625" style="1" customWidth="1"/>
    <col min="1540" max="1540" width="46" style="1" customWidth="1"/>
    <col min="1541" max="1541" width="44.140625" style="1" customWidth="1"/>
    <col min="1542" max="1542" width="25.28515625" style="1" customWidth="1"/>
    <col min="1543" max="1543" width="43" style="1" customWidth="1"/>
    <col min="1544" max="1544" width="25.140625" style="1" customWidth="1"/>
    <col min="1545" max="1545" width="38.28515625" style="1" customWidth="1"/>
    <col min="1546" max="1546" width="18" style="1" customWidth="1"/>
    <col min="1547" max="1547" width="0" style="1" hidden="1" customWidth="1"/>
    <col min="1548" max="1548" width="3.7109375" style="1" customWidth="1"/>
    <col min="1549" max="1549" width="20.7109375" style="1" customWidth="1"/>
    <col min="1550" max="1550" width="13.7109375" style="1" customWidth="1"/>
    <col min="1551" max="1551" width="19.7109375" style="1" customWidth="1"/>
    <col min="1552" max="1552" width="18.7109375" style="1" customWidth="1"/>
    <col min="1553" max="1553" width="22.28515625" style="1" customWidth="1"/>
    <col min="1554" max="1792" width="9.28515625" style="1"/>
    <col min="1793" max="1793" width="151.140625" style="1" customWidth="1"/>
    <col min="1794" max="1794" width="30" style="1" customWidth="1"/>
    <col min="1795" max="1795" width="45.28515625" style="1" customWidth="1"/>
    <col min="1796" max="1796" width="46" style="1" customWidth="1"/>
    <col min="1797" max="1797" width="44.140625" style="1" customWidth="1"/>
    <col min="1798" max="1798" width="25.28515625" style="1" customWidth="1"/>
    <col min="1799" max="1799" width="43" style="1" customWidth="1"/>
    <col min="1800" max="1800" width="25.140625" style="1" customWidth="1"/>
    <col min="1801" max="1801" width="38.28515625" style="1" customWidth="1"/>
    <col min="1802" max="1802" width="18" style="1" customWidth="1"/>
    <col min="1803" max="1803" width="0" style="1" hidden="1" customWidth="1"/>
    <col min="1804" max="1804" width="3.7109375" style="1" customWidth="1"/>
    <col min="1805" max="1805" width="20.7109375" style="1" customWidth="1"/>
    <col min="1806" max="1806" width="13.7109375" style="1" customWidth="1"/>
    <col min="1807" max="1807" width="19.7109375" style="1" customWidth="1"/>
    <col min="1808" max="1808" width="18.7109375" style="1" customWidth="1"/>
    <col min="1809" max="1809" width="22.28515625" style="1" customWidth="1"/>
    <col min="1810" max="2048" width="9.28515625" style="1"/>
    <col min="2049" max="2049" width="151.140625" style="1" customWidth="1"/>
    <col min="2050" max="2050" width="30" style="1" customWidth="1"/>
    <col min="2051" max="2051" width="45.28515625" style="1" customWidth="1"/>
    <col min="2052" max="2052" width="46" style="1" customWidth="1"/>
    <col min="2053" max="2053" width="44.140625" style="1" customWidth="1"/>
    <col min="2054" max="2054" width="25.28515625" style="1" customWidth="1"/>
    <col min="2055" max="2055" width="43" style="1" customWidth="1"/>
    <col min="2056" max="2056" width="25.140625" style="1" customWidth="1"/>
    <col min="2057" max="2057" width="38.28515625" style="1" customWidth="1"/>
    <col min="2058" max="2058" width="18" style="1" customWidth="1"/>
    <col min="2059" max="2059" width="0" style="1" hidden="1" customWidth="1"/>
    <col min="2060" max="2060" width="3.7109375" style="1" customWidth="1"/>
    <col min="2061" max="2061" width="20.7109375" style="1" customWidth="1"/>
    <col min="2062" max="2062" width="13.7109375" style="1" customWidth="1"/>
    <col min="2063" max="2063" width="19.7109375" style="1" customWidth="1"/>
    <col min="2064" max="2064" width="18.7109375" style="1" customWidth="1"/>
    <col min="2065" max="2065" width="22.28515625" style="1" customWidth="1"/>
    <col min="2066" max="2304" width="9.28515625" style="1"/>
    <col min="2305" max="2305" width="151.140625" style="1" customWidth="1"/>
    <col min="2306" max="2306" width="30" style="1" customWidth="1"/>
    <col min="2307" max="2307" width="45.28515625" style="1" customWidth="1"/>
    <col min="2308" max="2308" width="46" style="1" customWidth="1"/>
    <col min="2309" max="2309" width="44.140625" style="1" customWidth="1"/>
    <col min="2310" max="2310" width="25.28515625" style="1" customWidth="1"/>
    <col min="2311" max="2311" width="43" style="1" customWidth="1"/>
    <col min="2312" max="2312" width="25.140625" style="1" customWidth="1"/>
    <col min="2313" max="2313" width="38.28515625" style="1" customWidth="1"/>
    <col min="2314" max="2314" width="18" style="1" customWidth="1"/>
    <col min="2315" max="2315" width="0" style="1" hidden="1" customWidth="1"/>
    <col min="2316" max="2316" width="3.7109375" style="1" customWidth="1"/>
    <col min="2317" max="2317" width="20.7109375" style="1" customWidth="1"/>
    <col min="2318" max="2318" width="13.7109375" style="1" customWidth="1"/>
    <col min="2319" max="2319" width="19.7109375" style="1" customWidth="1"/>
    <col min="2320" max="2320" width="18.7109375" style="1" customWidth="1"/>
    <col min="2321" max="2321" width="22.28515625" style="1" customWidth="1"/>
    <col min="2322" max="2560" width="9.28515625" style="1"/>
    <col min="2561" max="2561" width="151.140625" style="1" customWidth="1"/>
    <col min="2562" max="2562" width="30" style="1" customWidth="1"/>
    <col min="2563" max="2563" width="45.28515625" style="1" customWidth="1"/>
    <col min="2564" max="2564" width="46" style="1" customWidth="1"/>
    <col min="2565" max="2565" width="44.140625" style="1" customWidth="1"/>
    <col min="2566" max="2566" width="25.28515625" style="1" customWidth="1"/>
    <col min="2567" max="2567" width="43" style="1" customWidth="1"/>
    <col min="2568" max="2568" width="25.140625" style="1" customWidth="1"/>
    <col min="2569" max="2569" width="38.28515625" style="1" customWidth="1"/>
    <col min="2570" max="2570" width="18" style="1" customWidth="1"/>
    <col min="2571" max="2571" width="0" style="1" hidden="1" customWidth="1"/>
    <col min="2572" max="2572" width="3.7109375" style="1" customWidth="1"/>
    <col min="2573" max="2573" width="20.7109375" style="1" customWidth="1"/>
    <col min="2574" max="2574" width="13.7109375" style="1" customWidth="1"/>
    <col min="2575" max="2575" width="19.7109375" style="1" customWidth="1"/>
    <col min="2576" max="2576" width="18.7109375" style="1" customWidth="1"/>
    <col min="2577" max="2577" width="22.28515625" style="1" customWidth="1"/>
    <col min="2578" max="2816" width="9.28515625" style="1"/>
    <col min="2817" max="2817" width="151.140625" style="1" customWidth="1"/>
    <col min="2818" max="2818" width="30" style="1" customWidth="1"/>
    <col min="2819" max="2819" width="45.28515625" style="1" customWidth="1"/>
    <col min="2820" max="2820" width="46" style="1" customWidth="1"/>
    <col min="2821" max="2821" width="44.140625" style="1" customWidth="1"/>
    <col min="2822" max="2822" width="25.28515625" style="1" customWidth="1"/>
    <col min="2823" max="2823" width="43" style="1" customWidth="1"/>
    <col min="2824" max="2824" width="25.140625" style="1" customWidth="1"/>
    <col min="2825" max="2825" width="38.28515625" style="1" customWidth="1"/>
    <col min="2826" max="2826" width="18" style="1" customWidth="1"/>
    <col min="2827" max="2827" width="0" style="1" hidden="1" customWidth="1"/>
    <col min="2828" max="2828" width="3.7109375" style="1" customWidth="1"/>
    <col min="2829" max="2829" width="20.7109375" style="1" customWidth="1"/>
    <col min="2830" max="2830" width="13.7109375" style="1" customWidth="1"/>
    <col min="2831" max="2831" width="19.7109375" style="1" customWidth="1"/>
    <col min="2832" max="2832" width="18.7109375" style="1" customWidth="1"/>
    <col min="2833" max="2833" width="22.28515625" style="1" customWidth="1"/>
    <col min="2834" max="3072" width="9.28515625" style="1"/>
    <col min="3073" max="3073" width="151.140625" style="1" customWidth="1"/>
    <col min="3074" max="3074" width="30" style="1" customWidth="1"/>
    <col min="3075" max="3075" width="45.28515625" style="1" customWidth="1"/>
    <col min="3076" max="3076" width="46" style="1" customWidth="1"/>
    <col min="3077" max="3077" width="44.140625" style="1" customWidth="1"/>
    <col min="3078" max="3078" width="25.28515625" style="1" customWidth="1"/>
    <col min="3079" max="3079" width="43" style="1" customWidth="1"/>
    <col min="3080" max="3080" width="25.140625" style="1" customWidth="1"/>
    <col min="3081" max="3081" width="38.28515625" style="1" customWidth="1"/>
    <col min="3082" max="3082" width="18" style="1" customWidth="1"/>
    <col min="3083" max="3083" width="0" style="1" hidden="1" customWidth="1"/>
    <col min="3084" max="3084" width="3.7109375" style="1" customWidth="1"/>
    <col min="3085" max="3085" width="20.7109375" style="1" customWidth="1"/>
    <col min="3086" max="3086" width="13.7109375" style="1" customWidth="1"/>
    <col min="3087" max="3087" width="19.7109375" style="1" customWidth="1"/>
    <col min="3088" max="3088" width="18.7109375" style="1" customWidth="1"/>
    <col min="3089" max="3089" width="22.28515625" style="1" customWidth="1"/>
    <col min="3090" max="3328" width="9.28515625" style="1"/>
    <col min="3329" max="3329" width="151.140625" style="1" customWidth="1"/>
    <col min="3330" max="3330" width="30" style="1" customWidth="1"/>
    <col min="3331" max="3331" width="45.28515625" style="1" customWidth="1"/>
    <col min="3332" max="3332" width="46" style="1" customWidth="1"/>
    <col min="3333" max="3333" width="44.140625" style="1" customWidth="1"/>
    <col min="3334" max="3334" width="25.28515625" style="1" customWidth="1"/>
    <col min="3335" max="3335" width="43" style="1" customWidth="1"/>
    <col min="3336" max="3336" width="25.140625" style="1" customWidth="1"/>
    <col min="3337" max="3337" width="38.28515625" style="1" customWidth="1"/>
    <col min="3338" max="3338" width="18" style="1" customWidth="1"/>
    <col min="3339" max="3339" width="0" style="1" hidden="1" customWidth="1"/>
    <col min="3340" max="3340" width="3.7109375" style="1" customWidth="1"/>
    <col min="3341" max="3341" width="20.7109375" style="1" customWidth="1"/>
    <col min="3342" max="3342" width="13.7109375" style="1" customWidth="1"/>
    <col min="3343" max="3343" width="19.7109375" style="1" customWidth="1"/>
    <col min="3344" max="3344" width="18.7109375" style="1" customWidth="1"/>
    <col min="3345" max="3345" width="22.28515625" style="1" customWidth="1"/>
    <col min="3346" max="3584" width="9.28515625" style="1"/>
    <col min="3585" max="3585" width="151.140625" style="1" customWidth="1"/>
    <col min="3586" max="3586" width="30" style="1" customWidth="1"/>
    <col min="3587" max="3587" width="45.28515625" style="1" customWidth="1"/>
    <col min="3588" max="3588" width="46" style="1" customWidth="1"/>
    <col min="3589" max="3589" width="44.140625" style="1" customWidth="1"/>
    <col min="3590" max="3590" width="25.28515625" style="1" customWidth="1"/>
    <col min="3591" max="3591" width="43" style="1" customWidth="1"/>
    <col min="3592" max="3592" width="25.140625" style="1" customWidth="1"/>
    <col min="3593" max="3593" width="38.28515625" style="1" customWidth="1"/>
    <col min="3594" max="3594" width="18" style="1" customWidth="1"/>
    <col min="3595" max="3595" width="0" style="1" hidden="1" customWidth="1"/>
    <col min="3596" max="3596" width="3.7109375" style="1" customWidth="1"/>
    <col min="3597" max="3597" width="20.7109375" style="1" customWidth="1"/>
    <col min="3598" max="3598" width="13.7109375" style="1" customWidth="1"/>
    <col min="3599" max="3599" width="19.7109375" style="1" customWidth="1"/>
    <col min="3600" max="3600" width="18.7109375" style="1" customWidth="1"/>
    <col min="3601" max="3601" width="22.28515625" style="1" customWidth="1"/>
    <col min="3602" max="3840" width="9.28515625" style="1"/>
    <col min="3841" max="3841" width="151.140625" style="1" customWidth="1"/>
    <col min="3842" max="3842" width="30" style="1" customWidth="1"/>
    <col min="3843" max="3843" width="45.28515625" style="1" customWidth="1"/>
    <col min="3844" max="3844" width="46" style="1" customWidth="1"/>
    <col min="3845" max="3845" width="44.140625" style="1" customWidth="1"/>
    <col min="3846" max="3846" width="25.28515625" style="1" customWidth="1"/>
    <col min="3847" max="3847" width="43" style="1" customWidth="1"/>
    <col min="3848" max="3848" width="25.140625" style="1" customWidth="1"/>
    <col min="3849" max="3849" width="38.28515625" style="1" customWidth="1"/>
    <col min="3850" max="3850" width="18" style="1" customWidth="1"/>
    <col min="3851" max="3851" width="0" style="1" hidden="1" customWidth="1"/>
    <col min="3852" max="3852" width="3.7109375" style="1" customWidth="1"/>
    <col min="3853" max="3853" width="20.7109375" style="1" customWidth="1"/>
    <col min="3854" max="3854" width="13.7109375" style="1" customWidth="1"/>
    <col min="3855" max="3855" width="19.7109375" style="1" customWidth="1"/>
    <col min="3856" max="3856" width="18.7109375" style="1" customWidth="1"/>
    <col min="3857" max="3857" width="22.28515625" style="1" customWidth="1"/>
    <col min="3858" max="4096" width="9.28515625" style="1"/>
    <col min="4097" max="4097" width="151.140625" style="1" customWidth="1"/>
    <col min="4098" max="4098" width="30" style="1" customWidth="1"/>
    <col min="4099" max="4099" width="45.28515625" style="1" customWidth="1"/>
    <col min="4100" max="4100" width="46" style="1" customWidth="1"/>
    <col min="4101" max="4101" width="44.140625" style="1" customWidth="1"/>
    <col min="4102" max="4102" width="25.28515625" style="1" customWidth="1"/>
    <col min="4103" max="4103" width="43" style="1" customWidth="1"/>
    <col min="4104" max="4104" width="25.140625" style="1" customWidth="1"/>
    <col min="4105" max="4105" width="38.28515625" style="1" customWidth="1"/>
    <col min="4106" max="4106" width="18" style="1" customWidth="1"/>
    <col min="4107" max="4107" width="0" style="1" hidden="1" customWidth="1"/>
    <col min="4108" max="4108" width="3.7109375" style="1" customWidth="1"/>
    <col min="4109" max="4109" width="20.7109375" style="1" customWidth="1"/>
    <col min="4110" max="4110" width="13.7109375" style="1" customWidth="1"/>
    <col min="4111" max="4111" width="19.7109375" style="1" customWidth="1"/>
    <col min="4112" max="4112" width="18.7109375" style="1" customWidth="1"/>
    <col min="4113" max="4113" width="22.28515625" style="1" customWidth="1"/>
    <col min="4114" max="4352" width="9.28515625" style="1"/>
    <col min="4353" max="4353" width="151.140625" style="1" customWidth="1"/>
    <col min="4354" max="4354" width="30" style="1" customWidth="1"/>
    <col min="4355" max="4355" width="45.28515625" style="1" customWidth="1"/>
    <col min="4356" max="4356" width="46" style="1" customWidth="1"/>
    <col min="4357" max="4357" width="44.140625" style="1" customWidth="1"/>
    <col min="4358" max="4358" width="25.28515625" style="1" customWidth="1"/>
    <col min="4359" max="4359" width="43" style="1" customWidth="1"/>
    <col min="4360" max="4360" width="25.140625" style="1" customWidth="1"/>
    <col min="4361" max="4361" width="38.28515625" style="1" customWidth="1"/>
    <col min="4362" max="4362" width="18" style="1" customWidth="1"/>
    <col min="4363" max="4363" width="0" style="1" hidden="1" customWidth="1"/>
    <col min="4364" max="4364" width="3.7109375" style="1" customWidth="1"/>
    <col min="4365" max="4365" width="20.7109375" style="1" customWidth="1"/>
    <col min="4366" max="4366" width="13.7109375" style="1" customWidth="1"/>
    <col min="4367" max="4367" width="19.7109375" style="1" customWidth="1"/>
    <col min="4368" max="4368" width="18.7109375" style="1" customWidth="1"/>
    <col min="4369" max="4369" width="22.28515625" style="1" customWidth="1"/>
    <col min="4370" max="4608" width="9.28515625" style="1"/>
    <col min="4609" max="4609" width="151.140625" style="1" customWidth="1"/>
    <col min="4610" max="4610" width="30" style="1" customWidth="1"/>
    <col min="4611" max="4611" width="45.28515625" style="1" customWidth="1"/>
    <col min="4612" max="4612" width="46" style="1" customWidth="1"/>
    <col min="4613" max="4613" width="44.140625" style="1" customWidth="1"/>
    <col min="4614" max="4614" width="25.28515625" style="1" customWidth="1"/>
    <col min="4615" max="4615" width="43" style="1" customWidth="1"/>
    <col min="4616" max="4616" width="25.140625" style="1" customWidth="1"/>
    <col min="4617" max="4617" width="38.28515625" style="1" customWidth="1"/>
    <col min="4618" max="4618" width="18" style="1" customWidth="1"/>
    <col min="4619" max="4619" width="0" style="1" hidden="1" customWidth="1"/>
    <col min="4620" max="4620" width="3.7109375" style="1" customWidth="1"/>
    <col min="4621" max="4621" width="20.7109375" style="1" customWidth="1"/>
    <col min="4622" max="4622" width="13.7109375" style="1" customWidth="1"/>
    <col min="4623" max="4623" width="19.7109375" style="1" customWidth="1"/>
    <col min="4624" max="4624" width="18.7109375" style="1" customWidth="1"/>
    <col min="4625" max="4625" width="22.28515625" style="1" customWidth="1"/>
    <col min="4626" max="4864" width="9.28515625" style="1"/>
    <col min="4865" max="4865" width="151.140625" style="1" customWidth="1"/>
    <col min="4866" max="4866" width="30" style="1" customWidth="1"/>
    <col min="4867" max="4867" width="45.28515625" style="1" customWidth="1"/>
    <col min="4868" max="4868" width="46" style="1" customWidth="1"/>
    <col min="4869" max="4869" width="44.140625" style="1" customWidth="1"/>
    <col min="4870" max="4870" width="25.28515625" style="1" customWidth="1"/>
    <col min="4871" max="4871" width="43" style="1" customWidth="1"/>
    <col min="4872" max="4872" width="25.140625" style="1" customWidth="1"/>
    <col min="4873" max="4873" width="38.28515625" style="1" customWidth="1"/>
    <col min="4874" max="4874" width="18" style="1" customWidth="1"/>
    <col min="4875" max="4875" width="0" style="1" hidden="1" customWidth="1"/>
    <col min="4876" max="4876" width="3.7109375" style="1" customWidth="1"/>
    <col min="4877" max="4877" width="20.7109375" style="1" customWidth="1"/>
    <col min="4878" max="4878" width="13.7109375" style="1" customWidth="1"/>
    <col min="4879" max="4879" width="19.7109375" style="1" customWidth="1"/>
    <col min="4880" max="4880" width="18.7109375" style="1" customWidth="1"/>
    <col min="4881" max="4881" width="22.28515625" style="1" customWidth="1"/>
    <col min="4882" max="5120" width="9.28515625" style="1"/>
    <col min="5121" max="5121" width="151.140625" style="1" customWidth="1"/>
    <col min="5122" max="5122" width="30" style="1" customWidth="1"/>
    <col min="5123" max="5123" width="45.28515625" style="1" customWidth="1"/>
    <col min="5124" max="5124" width="46" style="1" customWidth="1"/>
    <col min="5125" max="5125" width="44.140625" style="1" customWidth="1"/>
    <col min="5126" max="5126" width="25.28515625" style="1" customWidth="1"/>
    <col min="5127" max="5127" width="43" style="1" customWidth="1"/>
    <col min="5128" max="5128" width="25.140625" style="1" customWidth="1"/>
    <col min="5129" max="5129" width="38.28515625" style="1" customWidth="1"/>
    <col min="5130" max="5130" width="18" style="1" customWidth="1"/>
    <col min="5131" max="5131" width="0" style="1" hidden="1" customWidth="1"/>
    <col min="5132" max="5132" width="3.7109375" style="1" customWidth="1"/>
    <col min="5133" max="5133" width="20.7109375" style="1" customWidth="1"/>
    <col min="5134" max="5134" width="13.7109375" style="1" customWidth="1"/>
    <col min="5135" max="5135" width="19.7109375" style="1" customWidth="1"/>
    <col min="5136" max="5136" width="18.7109375" style="1" customWidth="1"/>
    <col min="5137" max="5137" width="22.28515625" style="1" customWidth="1"/>
    <col min="5138" max="5376" width="9.28515625" style="1"/>
    <col min="5377" max="5377" width="151.140625" style="1" customWidth="1"/>
    <col min="5378" max="5378" width="30" style="1" customWidth="1"/>
    <col min="5379" max="5379" width="45.28515625" style="1" customWidth="1"/>
    <col min="5380" max="5380" width="46" style="1" customWidth="1"/>
    <col min="5381" max="5381" width="44.140625" style="1" customWidth="1"/>
    <col min="5382" max="5382" width="25.28515625" style="1" customWidth="1"/>
    <col min="5383" max="5383" width="43" style="1" customWidth="1"/>
    <col min="5384" max="5384" width="25.140625" style="1" customWidth="1"/>
    <col min="5385" max="5385" width="38.28515625" style="1" customWidth="1"/>
    <col min="5386" max="5386" width="18" style="1" customWidth="1"/>
    <col min="5387" max="5387" width="0" style="1" hidden="1" customWidth="1"/>
    <col min="5388" max="5388" width="3.7109375" style="1" customWidth="1"/>
    <col min="5389" max="5389" width="20.7109375" style="1" customWidth="1"/>
    <col min="5390" max="5390" width="13.7109375" style="1" customWidth="1"/>
    <col min="5391" max="5391" width="19.7109375" style="1" customWidth="1"/>
    <col min="5392" max="5392" width="18.7109375" style="1" customWidth="1"/>
    <col min="5393" max="5393" width="22.28515625" style="1" customWidth="1"/>
    <col min="5394" max="5632" width="9.28515625" style="1"/>
    <col min="5633" max="5633" width="151.140625" style="1" customWidth="1"/>
    <col min="5634" max="5634" width="30" style="1" customWidth="1"/>
    <col min="5635" max="5635" width="45.28515625" style="1" customWidth="1"/>
    <col min="5636" max="5636" width="46" style="1" customWidth="1"/>
    <col min="5637" max="5637" width="44.140625" style="1" customWidth="1"/>
    <col min="5638" max="5638" width="25.28515625" style="1" customWidth="1"/>
    <col min="5639" max="5639" width="43" style="1" customWidth="1"/>
    <col min="5640" max="5640" width="25.140625" style="1" customWidth="1"/>
    <col min="5641" max="5641" width="38.28515625" style="1" customWidth="1"/>
    <col min="5642" max="5642" width="18" style="1" customWidth="1"/>
    <col min="5643" max="5643" width="0" style="1" hidden="1" customWidth="1"/>
    <col min="5644" max="5644" width="3.7109375" style="1" customWidth="1"/>
    <col min="5645" max="5645" width="20.7109375" style="1" customWidth="1"/>
    <col min="5646" max="5646" width="13.7109375" style="1" customWidth="1"/>
    <col min="5647" max="5647" width="19.7109375" style="1" customWidth="1"/>
    <col min="5648" max="5648" width="18.7109375" style="1" customWidth="1"/>
    <col min="5649" max="5649" width="22.28515625" style="1" customWidth="1"/>
    <col min="5650" max="5888" width="9.28515625" style="1"/>
    <col min="5889" max="5889" width="151.140625" style="1" customWidth="1"/>
    <col min="5890" max="5890" width="30" style="1" customWidth="1"/>
    <col min="5891" max="5891" width="45.28515625" style="1" customWidth="1"/>
    <col min="5892" max="5892" width="46" style="1" customWidth="1"/>
    <col min="5893" max="5893" width="44.140625" style="1" customWidth="1"/>
    <col min="5894" max="5894" width="25.28515625" style="1" customWidth="1"/>
    <col min="5895" max="5895" width="43" style="1" customWidth="1"/>
    <col min="5896" max="5896" width="25.140625" style="1" customWidth="1"/>
    <col min="5897" max="5897" width="38.28515625" style="1" customWidth="1"/>
    <col min="5898" max="5898" width="18" style="1" customWidth="1"/>
    <col min="5899" max="5899" width="0" style="1" hidden="1" customWidth="1"/>
    <col min="5900" max="5900" width="3.7109375" style="1" customWidth="1"/>
    <col min="5901" max="5901" width="20.7109375" style="1" customWidth="1"/>
    <col min="5902" max="5902" width="13.7109375" style="1" customWidth="1"/>
    <col min="5903" max="5903" width="19.7109375" style="1" customWidth="1"/>
    <col min="5904" max="5904" width="18.7109375" style="1" customWidth="1"/>
    <col min="5905" max="5905" width="22.28515625" style="1" customWidth="1"/>
    <col min="5906" max="6144" width="9.28515625" style="1"/>
    <col min="6145" max="6145" width="151.140625" style="1" customWidth="1"/>
    <col min="6146" max="6146" width="30" style="1" customWidth="1"/>
    <col min="6147" max="6147" width="45.28515625" style="1" customWidth="1"/>
    <col min="6148" max="6148" width="46" style="1" customWidth="1"/>
    <col min="6149" max="6149" width="44.140625" style="1" customWidth="1"/>
    <col min="6150" max="6150" width="25.28515625" style="1" customWidth="1"/>
    <col min="6151" max="6151" width="43" style="1" customWidth="1"/>
    <col min="6152" max="6152" width="25.140625" style="1" customWidth="1"/>
    <col min="6153" max="6153" width="38.28515625" style="1" customWidth="1"/>
    <col min="6154" max="6154" width="18" style="1" customWidth="1"/>
    <col min="6155" max="6155" width="0" style="1" hidden="1" customWidth="1"/>
    <col min="6156" max="6156" width="3.7109375" style="1" customWidth="1"/>
    <col min="6157" max="6157" width="20.7109375" style="1" customWidth="1"/>
    <col min="6158" max="6158" width="13.7109375" style="1" customWidth="1"/>
    <col min="6159" max="6159" width="19.7109375" style="1" customWidth="1"/>
    <col min="6160" max="6160" width="18.7109375" style="1" customWidth="1"/>
    <col min="6161" max="6161" width="22.28515625" style="1" customWidth="1"/>
    <col min="6162" max="6400" width="9.28515625" style="1"/>
    <col min="6401" max="6401" width="151.140625" style="1" customWidth="1"/>
    <col min="6402" max="6402" width="30" style="1" customWidth="1"/>
    <col min="6403" max="6403" width="45.28515625" style="1" customWidth="1"/>
    <col min="6404" max="6404" width="46" style="1" customWidth="1"/>
    <col min="6405" max="6405" width="44.140625" style="1" customWidth="1"/>
    <col min="6406" max="6406" width="25.28515625" style="1" customWidth="1"/>
    <col min="6407" max="6407" width="43" style="1" customWidth="1"/>
    <col min="6408" max="6408" width="25.140625" style="1" customWidth="1"/>
    <col min="6409" max="6409" width="38.28515625" style="1" customWidth="1"/>
    <col min="6410" max="6410" width="18" style="1" customWidth="1"/>
    <col min="6411" max="6411" width="0" style="1" hidden="1" customWidth="1"/>
    <col min="6412" max="6412" width="3.7109375" style="1" customWidth="1"/>
    <col min="6413" max="6413" width="20.7109375" style="1" customWidth="1"/>
    <col min="6414" max="6414" width="13.7109375" style="1" customWidth="1"/>
    <col min="6415" max="6415" width="19.7109375" style="1" customWidth="1"/>
    <col min="6416" max="6416" width="18.7109375" style="1" customWidth="1"/>
    <col min="6417" max="6417" width="22.28515625" style="1" customWidth="1"/>
    <col min="6418" max="6656" width="9.28515625" style="1"/>
    <col min="6657" max="6657" width="151.140625" style="1" customWidth="1"/>
    <col min="6658" max="6658" width="30" style="1" customWidth="1"/>
    <col min="6659" max="6659" width="45.28515625" style="1" customWidth="1"/>
    <col min="6660" max="6660" width="46" style="1" customWidth="1"/>
    <col min="6661" max="6661" width="44.140625" style="1" customWidth="1"/>
    <col min="6662" max="6662" width="25.28515625" style="1" customWidth="1"/>
    <col min="6663" max="6663" width="43" style="1" customWidth="1"/>
    <col min="6664" max="6664" width="25.140625" style="1" customWidth="1"/>
    <col min="6665" max="6665" width="38.28515625" style="1" customWidth="1"/>
    <col min="6666" max="6666" width="18" style="1" customWidth="1"/>
    <col min="6667" max="6667" width="0" style="1" hidden="1" customWidth="1"/>
    <col min="6668" max="6668" width="3.7109375" style="1" customWidth="1"/>
    <col min="6669" max="6669" width="20.7109375" style="1" customWidth="1"/>
    <col min="6670" max="6670" width="13.7109375" style="1" customWidth="1"/>
    <col min="6671" max="6671" width="19.7109375" style="1" customWidth="1"/>
    <col min="6672" max="6672" width="18.7109375" style="1" customWidth="1"/>
    <col min="6673" max="6673" width="22.28515625" style="1" customWidth="1"/>
    <col min="6674" max="6912" width="9.28515625" style="1"/>
    <col min="6913" max="6913" width="151.140625" style="1" customWidth="1"/>
    <col min="6914" max="6914" width="30" style="1" customWidth="1"/>
    <col min="6915" max="6915" width="45.28515625" style="1" customWidth="1"/>
    <col min="6916" max="6916" width="46" style="1" customWidth="1"/>
    <col min="6917" max="6917" width="44.140625" style="1" customWidth="1"/>
    <col min="6918" max="6918" width="25.28515625" style="1" customWidth="1"/>
    <col min="6919" max="6919" width="43" style="1" customWidth="1"/>
    <col min="6920" max="6920" width="25.140625" style="1" customWidth="1"/>
    <col min="6921" max="6921" width="38.28515625" style="1" customWidth="1"/>
    <col min="6922" max="6922" width="18" style="1" customWidth="1"/>
    <col min="6923" max="6923" width="0" style="1" hidden="1" customWidth="1"/>
    <col min="6924" max="6924" width="3.7109375" style="1" customWidth="1"/>
    <col min="6925" max="6925" width="20.7109375" style="1" customWidth="1"/>
    <col min="6926" max="6926" width="13.7109375" style="1" customWidth="1"/>
    <col min="6927" max="6927" width="19.7109375" style="1" customWidth="1"/>
    <col min="6928" max="6928" width="18.7109375" style="1" customWidth="1"/>
    <col min="6929" max="6929" width="22.28515625" style="1" customWidth="1"/>
    <col min="6930" max="7168" width="9.28515625" style="1"/>
    <col min="7169" max="7169" width="151.140625" style="1" customWidth="1"/>
    <col min="7170" max="7170" width="30" style="1" customWidth="1"/>
    <col min="7171" max="7171" width="45.28515625" style="1" customWidth="1"/>
    <col min="7172" max="7172" width="46" style="1" customWidth="1"/>
    <col min="7173" max="7173" width="44.140625" style="1" customWidth="1"/>
    <col min="7174" max="7174" width="25.28515625" style="1" customWidth="1"/>
    <col min="7175" max="7175" width="43" style="1" customWidth="1"/>
    <col min="7176" max="7176" width="25.140625" style="1" customWidth="1"/>
    <col min="7177" max="7177" width="38.28515625" style="1" customWidth="1"/>
    <col min="7178" max="7178" width="18" style="1" customWidth="1"/>
    <col min="7179" max="7179" width="0" style="1" hidden="1" customWidth="1"/>
    <col min="7180" max="7180" width="3.7109375" style="1" customWidth="1"/>
    <col min="7181" max="7181" width="20.7109375" style="1" customWidth="1"/>
    <col min="7182" max="7182" width="13.7109375" style="1" customWidth="1"/>
    <col min="7183" max="7183" width="19.7109375" style="1" customWidth="1"/>
    <col min="7184" max="7184" width="18.7109375" style="1" customWidth="1"/>
    <col min="7185" max="7185" width="22.28515625" style="1" customWidth="1"/>
    <col min="7186" max="7424" width="9.28515625" style="1"/>
    <col min="7425" max="7425" width="151.140625" style="1" customWidth="1"/>
    <col min="7426" max="7426" width="30" style="1" customWidth="1"/>
    <col min="7427" max="7427" width="45.28515625" style="1" customWidth="1"/>
    <col min="7428" max="7428" width="46" style="1" customWidth="1"/>
    <col min="7429" max="7429" width="44.140625" style="1" customWidth="1"/>
    <col min="7430" max="7430" width="25.28515625" style="1" customWidth="1"/>
    <col min="7431" max="7431" width="43" style="1" customWidth="1"/>
    <col min="7432" max="7432" width="25.140625" style="1" customWidth="1"/>
    <col min="7433" max="7433" width="38.28515625" style="1" customWidth="1"/>
    <col min="7434" max="7434" width="18" style="1" customWidth="1"/>
    <col min="7435" max="7435" width="0" style="1" hidden="1" customWidth="1"/>
    <col min="7436" max="7436" width="3.7109375" style="1" customWidth="1"/>
    <col min="7437" max="7437" width="20.7109375" style="1" customWidth="1"/>
    <col min="7438" max="7438" width="13.7109375" style="1" customWidth="1"/>
    <col min="7439" max="7439" width="19.7109375" style="1" customWidth="1"/>
    <col min="7440" max="7440" width="18.7109375" style="1" customWidth="1"/>
    <col min="7441" max="7441" width="22.28515625" style="1" customWidth="1"/>
    <col min="7442" max="7680" width="9.28515625" style="1"/>
    <col min="7681" max="7681" width="151.140625" style="1" customWidth="1"/>
    <col min="7682" max="7682" width="30" style="1" customWidth="1"/>
    <col min="7683" max="7683" width="45.28515625" style="1" customWidth="1"/>
    <col min="7684" max="7684" width="46" style="1" customWidth="1"/>
    <col min="7685" max="7685" width="44.140625" style="1" customWidth="1"/>
    <col min="7686" max="7686" width="25.28515625" style="1" customWidth="1"/>
    <col min="7687" max="7687" width="43" style="1" customWidth="1"/>
    <col min="7688" max="7688" width="25.140625" style="1" customWidth="1"/>
    <col min="7689" max="7689" width="38.28515625" style="1" customWidth="1"/>
    <col min="7690" max="7690" width="18" style="1" customWidth="1"/>
    <col min="7691" max="7691" width="0" style="1" hidden="1" customWidth="1"/>
    <col min="7692" max="7692" width="3.7109375" style="1" customWidth="1"/>
    <col min="7693" max="7693" width="20.7109375" style="1" customWidth="1"/>
    <col min="7694" max="7694" width="13.7109375" style="1" customWidth="1"/>
    <col min="7695" max="7695" width="19.7109375" style="1" customWidth="1"/>
    <col min="7696" max="7696" width="18.7109375" style="1" customWidth="1"/>
    <col min="7697" max="7697" width="22.28515625" style="1" customWidth="1"/>
    <col min="7698" max="7936" width="9.28515625" style="1"/>
    <col min="7937" max="7937" width="151.140625" style="1" customWidth="1"/>
    <col min="7938" max="7938" width="30" style="1" customWidth="1"/>
    <col min="7939" max="7939" width="45.28515625" style="1" customWidth="1"/>
    <col min="7940" max="7940" width="46" style="1" customWidth="1"/>
    <col min="7941" max="7941" width="44.140625" style="1" customWidth="1"/>
    <col min="7942" max="7942" width="25.28515625" style="1" customWidth="1"/>
    <col min="7943" max="7943" width="43" style="1" customWidth="1"/>
    <col min="7944" max="7944" width="25.140625" style="1" customWidth="1"/>
    <col min="7945" max="7945" width="38.28515625" style="1" customWidth="1"/>
    <col min="7946" max="7946" width="18" style="1" customWidth="1"/>
    <col min="7947" max="7947" width="0" style="1" hidden="1" customWidth="1"/>
    <col min="7948" max="7948" width="3.7109375" style="1" customWidth="1"/>
    <col min="7949" max="7949" width="20.7109375" style="1" customWidth="1"/>
    <col min="7950" max="7950" width="13.7109375" style="1" customWidth="1"/>
    <col min="7951" max="7951" width="19.7109375" style="1" customWidth="1"/>
    <col min="7952" max="7952" width="18.7109375" style="1" customWidth="1"/>
    <col min="7953" max="7953" width="22.28515625" style="1" customWidth="1"/>
    <col min="7954" max="8192" width="9.28515625" style="1"/>
    <col min="8193" max="8193" width="151.140625" style="1" customWidth="1"/>
    <col min="8194" max="8194" width="30" style="1" customWidth="1"/>
    <col min="8195" max="8195" width="45.28515625" style="1" customWidth="1"/>
    <col min="8196" max="8196" width="46" style="1" customWidth="1"/>
    <col min="8197" max="8197" width="44.140625" style="1" customWidth="1"/>
    <col min="8198" max="8198" width="25.28515625" style="1" customWidth="1"/>
    <col min="8199" max="8199" width="43" style="1" customWidth="1"/>
    <col min="8200" max="8200" width="25.140625" style="1" customWidth="1"/>
    <col min="8201" max="8201" width="38.28515625" style="1" customWidth="1"/>
    <col min="8202" max="8202" width="18" style="1" customWidth="1"/>
    <col min="8203" max="8203" width="0" style="1" hidden="1" customWidth="1"/>
    <col min="8204" max="8204" width="3.7109375" style="1" customWidth="1"/>
    <col min="8205" max="8205" width="20.7109375" style="1" customWidth="1"/>
    <col min="8206" max="8206" width="13.7109375" style="1" customWidth="1"/>
    <col min="8207" max="8207" width="19.7109375" style="1" customWidth="1"/>
    <col min="8208" max="8208" width="18.7109375" style="1" customWidth="1"/>
    <col min="8209" max="8209" width="22.28515625" style="1" customWidth="1"/>
    <col min="8210" max="8448" width="9.28515625" style="1"/>
    <col min="8449" max="8449" width="151.140625" style="1" customWidth="1"/>
    <col min="8450" max="8450" width="30" style="1" customWidth="1"/>
    <col min="8451" max="8451" width="45.28515625" style="1" customWidth="1"/>
    <col min="8452" max="8452" width="46" style="1" customWidth="1"/>
    <col min="8453" max="8453" width="44.140625" style="1" customWidth="1"/>
    <col min="8454" max="8454" width="25.28515625" style="1" customWidth="1"/>
    <col min="8455" max="8455" width="43" style="1" customWidth="1"/>
    <col min="8456" max="8456" width="25.140625" style="1" customWidth="1"/>
    <col min="8457" max="8457" width="38.28515625" style="1" customWidth="1"/>
    <col min="8458" max="8458" width="18" style="1" customWidth="1"/>
    <col min="8459" max="8459" width="0" style="1" hidden="1" customWidth="1"/>
    <col min="8460" max="8460" width="3.7109375" style="1" customWidth="1"/>
    <col min="8461" max="8461" width="20.7109375" style="1" customWidth="1"/>
    <col min="8462" max="8462" width="13.7109375" style="1" customWidth="1"/>
    <col min="8463" max="8463" width="19.7109375" style="1" customWidth="1"/>
    <col min="8464" max="8464" width="18.7109375" style="1" customWidth="1"/>
    <col min="8465" max="8465" width="22.28515625" style="1" customWidth="1"/>
    <col min="8466" max="8704" width="9.28515625" style="1"/>
    <col min="8705" max="8705" width="151.140625" style="1" customWidth="1"/>
    <col min="8706" max="8706" width="30" style="1" customWidth="1"/>
    <col min="8707" max="8707" width="45.28515625" style="1" customWidth="1"/>
    <col min="8708" max="8708" width="46" style="1" customWidth="1"/>
    <col min="8709" max="8709" width="44.140625" style="1" customWidth="1"/>
    <col min="8710" max="8710" width="25.28515625" style="1" customWidth="1"/>
    <col min="8711" max="8711" width="43" style="1" customWidth="1"/>
    <col min="8712" max="8712" width="25.140625" style="1" customWidth="1"/>
    <col min="8713" max="8713" width="38.28515625" style="1" customWidth="1"/>
    <col min="8714" max="8714" width="18" style="1" customWidth="1"/>
    <col min="8715" max="8715" width="0" style="1" hidden="1" customWidth="1"/>
    <col min="8716" max="8716" width="3.7109375" style="1" customWidth="1"/>
    <col min="8717" max="8717" width="20.7109375" style="1" customWidth="1"/>
    <col min="8718" max="8718" width="13.7109375" style="1" customWidth="1"/>
    <col min="8719" max="8719" width="19.7109375" style="1" customWidth="1"/>
    <col min="8720" max="8720" width="18.7109375" style="1" customWidth="1"/>
    <col min="8721" max="8721" width="22.28515625" style="1" customWidth="1"/>
    <col min="8722" max="8960" width="9.28515625" style="1"/>
    <col min="8961" max="8961" width="151.140625" style="1" customWidth="1"/>
    <col min="8962" max="8962" width="30" style="1" customWidth="1"/>
    <col min="8963" max="8963" width="45.28515625" style="1" customWidth="1"/>
    <col min="8964" max="8964" width="46" style="1" customWidth="1"/>
    <col min="8965" max="8965" width="44.140625" style="1" customWidth="1"/>
    <col min="8966" max="8966" width="25.28515625" style="1" customWidth="1"/>
    <col min="8967" max="8967" width="43" style="1" customWidth="1"/>
    <col min="8968" max="8968" width="25.140625" style="1" customWidth="1"/>
    <col min="8969" max="8969" width="38.28515625" style="1" customWidth="1"/>
    <col min="8970" max="8970" width="18" style="1" customWidth="1"/>
    <col min="8971" max="8971" width="0" style="1" hidden="1" customWidth="1"/>
    <col min="8972" max="8972" width="3.7109375" style="1" customWidth="1"/>
    <col min="8973" max="8973" width="20.7109375" style="1" customWidth="1"/>
    <col min="8974" max="8974" width="13.7109375" style="1" customWidth="1"/>
    <col min="8975" max="8975" width="19.7109375" style="1" customWidth="1"/>
    <col min="8976" max="8976" width="18.7109375" style="1" customWidth="1"/>
    <col min="8977" max="8977" width="22.28515625" style="1" customWidth="1"/>
    <col min="8978" max="9216" width="9.28515625" style="1"/>
    <col min="9217" max="9217" width="151.140625" style="1" customWidth="1"/>
    <col min="9218" max="9218" width="30" style="1" customWidth="1"/>
    <col min="9219" max="9219" width="45.28515625" style="1" customWidth="1"/>
    <col min="9220" max="9220" width="46" style="1" customWidth="1"/>
    <col min="9221" max="9221" width="44.140625" style="1" customWidth="1"/>
    <col min="9222" max="9222" width="25.28515625" style="1" customWidth="1"/>
    <col min="9223" max="9223" width="43" style="1" customWidth="1"/>
    <col min="9224" max="9224" width="25.140625" style="1" customWidth="1"/>
    <col min="9225" max="9225" width="38.28515625" style="1" customWidth="1"/>
    <col min="9226" max="9226" width="18" style="1" customWidth="1"/>
    <col min="9227" max="9227" width="0" style="1" hidden="1" customWidth="1"/>
    <col min="9228" max="9228" width="3.7109375" style="1" customWidth="1"/>
    <col min="9229" max="9229" width="20.7109375" style="1" customWidth="1"/>
    <col min="9230" max="9230" width="13.7109375" style="1" customWidth="1"/>
    <col min="9231" max="9231" width="19.7109375" style="1" customWidth="1"/>
    <col min="9232" max="9232" width="18.7109375" style="1" customWidth="1"/>
    <col min="9233" max="9233" width="22.28515625" style="1" customWidth="1"/>
    <col min="9234" max="9472" width="9.28515625" style="1"/>
    <col min="9473" max="9473" width="151.140625" style="1" customWidth="1"/>
    <col min="9474" max="9474" width="30" style="1" customWidth="1"/>
    <col min="9475" max="9475" width="45.28515625" style="1" customWidth="1"/>
    <col min="9476" max="9476" width="46" style="1" customWidth="1"/>
    <col min="9477" max="9477" width="44.140625" style="1" customWidth="1"/>
    <col min="9478" max="9478" width="25.28515625" style="1" customWidth="1"/>
    <col min="9479" max="9479" width="43" style="1" customWidth="1"/>
    <col min="9480" max="9480" width="25.140625" style="1" customWidth="1"/>
    <col min="9481" max="9481" width="38.28515625" style="1" customWidth="1"/>
    <col min="9482" max="9482" width="18" style="1" customWidth="1"/>
    <col min="9483" max="9483" width="0" style="1" hidden="1" customWidth="1"/>
    <col min="9484" max="9484" width="3.7109375" style="1" customWidth="1"/>
    <col min="9485" max="9485" width="20.7109375" style="1" customWidth="1"/>
    <col min="9486" max="9486" width="13.7109375" style="1" customWidth="1"/>
    <col min="9487" max="9487" width="19.7109375" style="1" customWidth="1"/>
    <col min="9488" max="9488" width="18.7109375" style="1" customWidth="1"/>
    <col min="9489" max="9489" width="22.28515625" style="1" customWidth="1"/>
    <col min="9490" max="9728" width="9.28515625" style="1"/>
    <col min="9729" max="9729" width="151.140625" style="1" customWidth="1"/>
    <col min="9730" max="9730" width="30" style="1" customWidth="1"/>
    <col min="9731" max="9731" width="45.28515625" style="1" customWidth="1"/>
    <col min="9732" max="9732" width="46" style="1" customWidth="1"/>
    <col min="9733" max="9733" width="44.140625" style="1" customWidth="1"/>
    <col min="9734" max="9734" width="25.28515625" style="1" customWidth="1"/>
    <col min="9735" max="9735" width="43" style="1" customWidth="1"/>
    <col min="9736" max="9736" width="25.140625" style="1" customWidth="1"/>
    <col min="9737" max="9737" width="38.28515625" style="1" customWidth="1"/>
    <col min="9738" max="9738" width="18" style="1" customWidth="1"/>
    <col min="9739" max="9739" width="0" style="1" hidden="1" customWidth="1"/>
    <col min="9740" max="9740" width="3.7109375" style="1" customWidth="1"/>
    <col min="9741" max="9741" width="20.7109375" style="1" customWidth="1"/>
    <col min="9742" max="9742" width="13.7109375" style="1" customWidth="1"/>
    <col min="9743" max="9743" width="19.7109375" style="1" customWidth="1"/>
    <col min="9744" max="9744" width="18.7109375" style="1" customWidth="1"/>
    <col min="9745" max="9745" width="22.28515625" style="1" customWidth="1"/>
    <col min="9746" max="9984" width="9.28515625" style="1"/>
    <col min="9985" max="9985" width="151.140625" style="1" customWidth="1"/>
    <col min="9986" max="9986" width="30" style="1" customWidth="1"/>
    <col min="9987" max="9987" width="45.28515625" style="1" customWidth="1"/>
    <col min="9988" max="9988" width="46" style="1" customWidth="1"/>
    <col min="9989" max="9989" width="44.140625" style="1" customWidth="1"/>
    <col min="9990" max="9990" width="25.28515625" style="1" customWidth="1"/>
    <col min="9991" max="9991" width="43" style="1" customWidth="1"/>
    <col min="9992" max="9992" width="25.140625" style="1" customWidth="1"/>
    <col min="9993" max="9993" width="38.28515625" style="1" customWidth="1"/>
    <col min="9994" max="9994" width="18" style="1" customWidth="1"/>
    <col min="9995" max="9995" width="0" style="1" hidden="1" customWidth="1"/>
    <col min="9996" max="9996" width="3.7109375" style="1" customWidth="1"/>
    <col min="9997" max="9997" width="20.7109375" style="1" customWidth="1"/>
    <col min="9998" max="9998" width="13.7109375" style="1" customWidth="1"/>
    <col min="9999" max="9999" width="19.7109375" style="1" customWidth="1"/>
    <col min="10000" max="10000" width="18.7109375" style="1" customWidth="1"/>
    <col min="10001" max="10001" width="22.28515625" style="1" customWidth="1"/>
    <col min="10002" max="10240" width="9.28515625" style="1"/>
    <col min="10241" max="10241" width="151.140625" style="1" customWidth="1"/>
    <col min="10242" max="10242" width="30" style="1" customWidth="1"/>
    <col min="10243" max="10243" width="45.28515625" style="1" customWidth="1"/>
    <col min="10244" max="10244" width="46" style="1" customWidth="1"/>
    <col min="10245" max="10245" width="44.140625" style="1" customWidth="1"/>
    <col min="10246" max="10246" width="25.28515625" style="1" customWidth="1"/>
    <col min="10247" max="10247" width="43" style="1" customWidth="1"/>
    <col min="10248" max="10248" width="25.140625" style="1" customWidth="1"/>
    <col min="10249" max="10249" width="38.28515625" style="1" customWidth="1"/>
    <col min="10250" max="10250" width="18" style="1" customWidth="1"/>
    <col min="10251" max="10251" width="0" style="1" hidden="1" customWidth="1"/>
    <col min="10252" max="10252" width="3.7109375" style="1" customWidth="1"/>
    <col min="10253" max="10253" width="20.7109375" style="1" customWidth="1"/>
    <col min="10254" max="10254" width="13.7109375" style="1" customWidth="1"/>
    <col min="10255" max="10255" width="19.7109375" style="1" customWidth="1"/>
    <col min="10256" max="10256" width="18.7109375" style="1" customWidth="1"/>
    <col min="10257" max="10257" width="22.28515625" style="1" customWidth="1"/>
    <col min="10258" max="10496" width="9.28515625" style="1"/>
    <col min="10497" max="10497" width="151.140625" style="1" customWidth="1"/>
    <col min="10498" max="10498" width="30" style="1" customWidth="1"/>
    <col min="10499" max="10499" width="45.28515625" style="1" customWidth="1"/>
    <col min="10500" max="10500" width="46" style="1" customWidth="1"/>
    <col min="10501" max="10501" width="44.140625" style="1" customWidth="1"/>
    <col min="10502" max="10502" width="25.28515625" style="1" customWidth="1"/>
    <col min="10503" max="10503" width="43" style="1" customWidth="1"/>
    <col min="10504" max="10504" width="25.140625" style="1" customWidth="1"/>
    <col min="10505" max="10505" width="38.28515625" style="1" customWidth="1"/>
    <col min="10506" max="10506" width="18" style="1" customWidth="1"/>
    <col min="10507" max="10507" width="0" style="1" hidden="1" customWidth="1"/>
    <col min="10508" max="10508" width="3.7109375" style="1" customWidth="1"/>
    <col min="10509" max="10509" width="20.7109375" style="1" customWidth="1"/>
    <col min="10510" max="10510" width="13.7109375" style="1" customWidth="1"/>
    <col min="10511" max="10511" width="19.7109375" style="1" customWidth="1"/>
    <col min="10512" max="10512" width="18.7109375" style="1" customWidth="1"/>
    <col min="10513" max="10513" width="22.28515625" style="1" customWidth="1"/>
    <col min="10514" max="10752" width="9.28515625" style="1"/>
    <col min="10753" max="10753" width="151.140625" style="1" customWidth="1"/>
    <col min="10754" max="10754" width="30" style="1" customWidth="1"/>
    <col min="10755" max="10755" width="45.28515625" style="1" customWidth="1"/>
    <col min="10756" max="10756" width="46" style="1" customWidth="1"/>
    <col min="10757" max="10757" width="44.140625" style="1" customWidth="1"/>
    <col min="10758" max="10758" width="25.28515625" style="1" customWidth="1"/>
    <col min="10759" max="10759" width="43" style="1" customWidth="1"/>
    <col min="10760" max="10760" width="25.140625" style="1" customWidth="1"/>
    <col min="10761" max="10761" width="38.28515625" style="1" customWidth="1"/>
    <col min="10762" max="10762" width="18" style="1" customWidth="1"/>
    <col min="10763" max="10763" width="0" style="1" hidden="1" customWidth="1"/>
    <col min="10764" max="10764" width="3.7109375" style="1" customWidth="1"/>
    <col min="10765" max="10765" width="20.7109375" style="1" customWidth="1"/>
    <col min="10766" max="10766" width="13.7109375" style="1" customWidth="1"/>
    <col min="10767" max="10767" width="19.7109375" style="1" customWidth="1"/>
    <col min="10768" max="10768" width="18.7109375" style="1" customWidth="1"/>
    <col min="10769" max="10769" width="22.28515625" style="1" customWidth="1"/>
    <col min="10770" max="11008" width="9.28515625" style="1"/>
    <col min="11009" max="11009" width="151.140625" style="1" customWidth="1"/>
    <col min="11010" max="11010" width="30" style="1" customWidth="1"/>
    <col min="11011" max="11011" width="45.28515625" style="1" customWidth="1"/>
    <col min="11012" max="11012" width="46" style="1" customWidth="1"/>
    <col min="11013" max="11013" width="44.140625" style="1" customWidth="1"/>
    <col min="11014" max="11014" width="25.28515625" style="1" customWidth="1"/>
    <col min="11015" max="11015" width="43" style="1" customWidth="1"/>
    <col min="11016" max="11016" width="25.140625" style="1" customWidth="1"/>
    <col min="11017" max="11017" width="38.28515625" style="1" customWidth="1"/>
    <col min="11018" max="11018" width="18" style="1" customWidth="1"/>
    <col min="11019" max="11019" width="0" style="1" hidden="1" customWidth="1"/>
    <col min="11020" max="11020" width="3.7109375" style="1" customWidth="1"/>
    <col min="11021" max="11021" width="20.7109375" style="1" customWidth="1"/>
    <col min="11022" max="11022" width="13.7109375" style="1" customWidth="1"/>
    <col min="11023" max="11023" width="19.7109375" style="1" customWidth="1"/>
    <col min="11024" max="11024" width="18.7109375" style="1" customWidth="1"/>
    <col min="11025" max="11025" width="22.28515625" style="1" customWidth="1"/>
    <col min="11026" max="11264" width="9.28515625" style="1"/>
    <col min="11265" max="11265" width="151.140625" style="1" customWidth="1"/>
    <col min="11266" max="11266" width="30" style="1" customWidth="1"/>
    <col min="11267" max="11267" width="45.28515625" style="1" customWidth="1"/>
    <col min="11268" max="11268" width="46" style="1" customWidth="1"/>
    <col min="11269" max="11269" width="44.140625" style="1" customWidth="1"/>
    <col min="11270" max="11270" width="25.28515625" style="1" customWidth="1"/>
    <col min="11271" max="11271" width="43" style="1" customWidth="1"/>
    <col min="11272" max="11272" width="25.140625" style="1" customWidth="1"/>
    <col min="11273" max="11273" width="38.28515625" style="1" customWidth="1"/>
    <col min="11274" max="11274" width="18" style="1" customWidth="1"/>
    <col min="11275" max="11275" width="0" style="1" hidden="1" customWidth="1"/>
    <col min="11276" max="11276" width="3.7109375" style="1" customWidth="1"/>
    <col min="11277" max="11277" width="20.7109375" style="1" customWidth="1"/>
    <col min="11278" max="11278" width="13.7109375" style="1" customWidth="1"/>
    <col min="11279" max="11279" width="19.7109375" style="1" customWidth="1"/>
    <col min="11280" max="11280" width="18.7109375" style="1" customWidth="1"/>
    <col min="11281" max="11281" width="22.28515625" style="1" customWidth="1"/>
    <col min="11282" max="11520" width="9.28515625" style="1"/>
    <col min="11521" max="11521" width="151.140625" style="1" customWidth="1"/>
    <col min="11522" max="11522" width="30" style="1" customWidth="1"/>
    <col min="11523" max="11523" width="45.28515625" style="1" customWidth="1"/>
    <col min="11524" max="11524" width="46" style="1" customWidth="1"/>
    <col min="11525" max="11525" width="44.140625" style="1" customWidth="1"/>
    <col min="11526" max="11526" width="25.28515625" style="1" customWidth="1"/>
    <col min="11527" max="11527" width="43" style="1" customWidth="1"/>
    <col min="11528" max="11528" width="25.140625" style="1" customWidth="1"/>
    <col min="11529" max="11529" width="38.28515625" style="1" customWidth="1"/>
    <col min="11530" max="11530" width="18" style="1" customWidth="1"/>
    <col min="11531" max="11531" width="0" style="1" hidden="1" customWidth="1"/>
    <col min="11532" max="11532" width="3.7109375" style="1" customWidth="1"/>
    <col min="11533" max="11533" width="20.7109375" style="1" customWidth="1"/>
    <col min="11534" max="11534" width="13.7109375" style="1" customWidth="1"/>
    <col min="11535" max="11535" width="19.7109375" style="1" customWidth="1"/>
    <col min="11536" max="11536" width="18.7109375" style="1" customWidth="1"/>
    <col min="11537" max="11537" width="22.28515625" style="1" customWidth="1"/>
    <col min="11538" max="11776" width="9.28515625" style="1"/>
    <col min="11777" max="11777" width="151.140625" style="1" customWidth="1"/>
    <col min="11778" max="11778" width="30" style="1" customWidth="1"/>
    <col min="11779" max="11779" width="45.28515625" style="1" customWidth="1"/>
    <col min="11780" max="11780" width="46" style="1" customWidth="1"/>
    <col min="11781" max="11781" width="44.140625" style="1" customWidth="1"/>
    <col min="11782" max="11782" width="25.28515625" style="1" customWidth="1"/>
    <col min="11783" max="11783" width="43" style="1" customWidth="1"/>
    <col min="11784" max="11784" width="25.140625" style="1" customWidth="1"/>
    <col min="11785" max="11785" width="38.28515625" style="1" customWidth="1"/>
    <col min="11786" max="11786" width="18" style="1" customWidth="1"/>
    <col min="11787" max="11787" width="0" style="1" hidden="1" customWidth="1"/>
    <col min="11788" max="11788" width="3.7109375" style="1" customWidth="1"/>
    <col min="11789" max="11789" width="20.7109375" style="1" customWidth="1"/>
    <col min="11790" max="11790" width="13.7109375" style="1" customWidth="1"/>
    <col min="11791" max="11791" width="19.7109375" style="1" customWidth="1"/>
    <col min="11792" max="11792" width="18.7109375" style="1" customWidth="1"/>
    <col min="11793" max="11793" width="22.28515625" style="1" customWidth="1"/>
    <col min="11794" max="12032" width="9.28515625" style="1"/>
    <col min="12033" max="12033" width="151.140625" style="1" customWidth="1"/>
    <col min="12034" max="12034" width="30" style="1" customWidth="1"/>
    <col min="12035" max="12035" width="45.28515625" style="1" customWidth="1"/>
    <col min="12036" max="12036" width="46" style="1" customWidth="1"/>
    <col min="12037" max="12037" width="44.140625" style="1" customWidth="1"/>
    <col min="12038" max="12038" width="25.28515625" style="1" customWidth="1"/>
    <col min="12039" max="12039" width="43" style="1" customWidth="1"/>
    <col min="12040" max="12040" width="25.140625" style="1" customWidth="1"/>
    <col min="12041" max="12041" width="38.28515625" style="1" customWidth="1"/>
    <col min="12042" max="12042" width="18" style="1" customWidth="1"/>
    <col min="12043" max="12043" width="0" style="1" hidden="1" customWidth="1"/>
    <col min="12044" max="12044" width="3.7109375" style="1" customWidth="1"/>
    <col min="12045" max="12045" width="20.7109375" style="1" customWidth="1"/>
    <col min="12046" max="12046" width="13.7109375" style="1" customWidth="1"/>
    <col min="12047" max="12047" width="19.7109375" style="1" customWidth="1"/>
    <col min="12048" max="12048" width="18.7109375" style="1" customWidth="1"/>
    <col min="12049" max="12049" width="22.28515625" style="1" customWidth="1"/>
    <col min="12050" max="12288" width="9.28515625" style="1"/>
    <col min="12289" max="12289" width="151.140625" style="1" customWidth="1"/>
    <col min="12290" max="12290" width="30" style="1" customWidth="1"/>
    <col min="12291" max="12291" width="45.28515625" style="1" customWidth="1"/>
    <col min="12292" max="12292" width="46" style="1" customWidth="1"/>
    <col min="12293" max="12293" width="44.140625" style="1" customWidth="1"/>
    <col min="12294" max="12294" width="25.28515625" style="1" customWidth="1"/>
    <col min="12295" max="12295" width="43" style="1" customWidth="1"/>
    <col min="12296" max="12296" width="25.140625" style="1" customWidth="1"/>
    <col min="12297" max="12297" width="38.28515625" style="1" customWidth="1"/>
    <col min="12298" max="12298" width="18" style="1" customWidth="1"/>
    <col min="12299" max="12299" width="0" style="1" hidden="1" customWidth="1"/>
    <col min="12300" max="12300" width="3.7109375" style="1" customWidth="1"/>
    <col min="12301" max="12301" width="20.7109375" style="1" customWidth="1"/>
    <col min="12302" max="12302" width="13.7109375" style="1" customWidth="1"/>
    <col min="12303" max="12303" width="19.7109375" style="1" customWidth="1"/>
    <col min="12304" max="12304" width="18.7109375" style="1" customWidth="1"/>
    <col min="12305" max="12305" width="22.28515625" style="1" customWidth="1"/>
    <col min="12306" max="12544" width="9.28515625" style="1"/>
    <col min="12545" max="12545" width="151.140625" style="1" customWidth="1"/>
    <col min="12546" max="12546" width="30" style="1" customWidth="1"/>
    <col min="12547" max="12547" width="45.28515625" style="1" customWidth="1"/>
    <col min="12548" max="12548" width="46" style="1" customWidth="1"/>
    <col min="12549" max="12549" width="44.140625" style="1" customWidth="1"/>
    <col min="12550" max="12550" width="25.28515625" style="1" customWidth="1"/>
    <col min="12551" max="12551" width="43" style="1" customWidth="1"/>
    <col min="12552" max="12552" width="25.140625" style="1" customWidth="1"/>
    <col min="12553" max="12553" width="38.28515625" style="1" customWidth="1"/>
    <col min="12554" max="12554" width="18" style="1" customWidth="1"/>
    <col min="12555" max="12555" width="0" style="1" hidden="1" customWidth="1"/>
    <col min="12556" max="12556" width="3.7109375" style="1" customWidth="1"/>
    <col min="12557" max="12557" width="20.7109375" style="1" customWidth="1"/>
    <col min="12558" max="12558" width="13.7109375" style="1" customWidth="1"/>
    <col min="12559" max="12559" width="19.7109375" style="1" customWidth="1"/>
    <col min="12560" max="12560" width="18.7109375" style="1" customWidth="1"/>
    <col min="12561" max="12561" width="22.28515625" style="1" customWidth="1"/>
    <col min="12562" max="12800" width="9.28515625" style="1"/>
    <col min="12801" max="12801" width="151.140625" style="1" customWidth="1"/>
    <col min="12802" max="12802" width="30" style="1" customWidth="1"/>
    <col min="12803" max="12803" width="45.28515625" style="1" customWidth="1"/>
    <col min="12804" max="12804" width="46" style="1" customWidth="1"/>
    <col min="12805" max="12805" width="44.140625" style="1" customWidth="1"/>
    <col min="12806" max="12806" width="25.28515625" style="1" customWidth="1"/>
    <col min="12807" max="12807" width="43" style="1" customWidth="1"/>
    <col min="12808" max="12808" width="25.140625" style="1" customWidth="1"/>
    <col min="12809" max="12809" width="38.28515625" style="1" customWidth="1"/>
    <col min="12810" max="12810" width="18" style="1" customWidth="1"/>
    <col min="12811" max="12811" width="0" style="1" hidden="1" customWidth="1"/>
    <col min="12812" max="12812" width="3.7109375" style="1" customWidth="1"/>
    <col min="12813" max="12813" width="20.7109375" style="1" customWidth="1"/>
    <col min="12814" max="12814" width="13.7109375" style="1" customWidth="1"/>
    <col min="12815" max="12815" width="19.7109375" style="1" customWidth="1"/>
    <col min="12816" max="12816" width="18.7109375" style="1" customWidth="1"/>
    <col min="12817" max="12817" width="22.28515625" style="1" customWidth="1"/>
    <col min="12818" max="13056" width="9.28515625" style="1"/>
    <col min="13057" max="13057" width="151.140625" style="1" customWidth="1"/>
    <col min="13058" max="13058" width="30" style="1" customWidth="1"/>
    <col min="13059" max="13059" width="45.28515625" style="1" customWidth="1"/>
    <col min="13060" max="13060" width="46" style="1" customWidth="1"/>
    <col min="13061" max="13061" width="44.140625" style="1" customWidth="1"/>
    <col min="13062" max="13062" width="25.28515625" style="1" customWidth="1"/>
    <col min="13063" max="13063" width="43" style="1" customWidth="1"/>
    <col min="13064" max="13064" width="25.140625" style="1" customWidth="1"/>
    <col min="13065" max="13065" width="38.28515625" style="1" customWidth="1"/>
    <col min="13066" max="13066" width="18" style="1" customWidth="1"/>
    <col min="13067" max="13067" width="0" style="1" hidden="1" customWidth="1"/>
    <col min="13068" max="13068" width="3.7109375" style="1" customWidth="1"/>
    <col min="13069" max="13069" width="20.7109375" style="1" customWidth="1"/>
    <col min="13070" max="13070" width="13.7109375" style="1" customWidth="1"/>
    <col min="13071" max="13071" width="19.7109375" style="1" customWidth="1"/>
    <col min="13072" max="13072" width="18.7109375" style="1" customWidth="1"/>
    <col min="13073" max="13073" width="22.28515625" style="1" customWidth="1"/>
    <col min="13074" max="13312" width="9.28515625" style="1"/>
    <col min="13313" max="13313" width="151.140625" style="1" customWidth="1"/>
    <col min="13314" max="13314" width="30" style="1" customWidth="1"/>
    <col min="13315" max="13315" width="45.28515625" style="1" customWidth="1"/>
    <col min="13316" max="13316" width="46" style="1" customWidth="1"/>
    <col min="13317" max="13317" width="44.140625" style="1" customWidth="1"/>
    <col min="13318" max="13318" width="25.28515625" style="1" customWidth="1"/>
    <col min="13319" max="13319" width="43" style="1" customWidth="1"/>
    <col min="13320" max="13320" width="25.140625" style="1" customWidth="1"/>
    <col min="13321" max="13321" width="38.28515625" style="1" customWidth="1"/>
    <col min="13322" max="13322" width="18" style="1" customWidth="1"/>
    <col min="13323" max="13323" width="0" style="1" hidden="1" customWidth="1"/>
    <col min="13324" max="13324" width="3.7109375" style="1" customWidth="1"/>
    <col min="13325" max="13325" width="20.7109375" style="1" customWidth="1"/>
    <col min="13326" max="13326" width="13.7109375" style="1" customWidth="1"/>
    <col min="13327" max="13327" width="19.7109375" style="1" customWidth="1"/>
    <col min="13328" max="13328" width="18.7109375" style="1" customWidth="1"/>
    <col min="13329" max="13329" width="22.28515625" style="1" customWidth="1"/>
    <col min="13330" max="13568" width="9.28515625" style="1"/>
    <col min="13569" max="13569" width="151.140625" style="1" customWidth="1"/>
    <col min="13570" max="13570" width="30" style="1" customWidth="1"/>
    <col min="13571" max="13571" width="45.28515625" style="1" customWidth="1"/>
    <col min="13572" max="13572" width="46" style="1" customWidth="1"/>
    <col min="13573" max="13573" width="44.140625" style="1" customWidth="1"/>
    <col min="13574" max="13574" width="25.28515625" style="1" customWidth="1"/>
    <col min="13575" max="13575" width="43" style="1" customWidth="1"/>
    <col min="13576" max="13576" width="25.140625" style="1" customWidth="1"/>
    <col min="13577" max="13577" width="38.28515625" style="1" customWidth="1"/>
    <col min="13578" max="13578" width="18" style="1" customWidth="1"/>
    <col min="13579" max="13579" width="0" style="1" hidden="1" customWidth="1"/>
    <col min="13580" max="13580" width="3.7109375" style="1" customWidth="1"/>
    <col min="13581" max="13581" width="20.7109375" style="1" customWidth="1"/>
    <col min="13582" max="13582" width="13.7109375" style="1" customWidth="1"/>
    <col min="13583" max="13583" width="19.7109375" style="1" customWidth="1"/>
    <col min="13584" max="13584" width="18.7109375" style="1" customWidth="1"/>
    <col min="13585" max="13585" width="22.28515625" style="1" customWidth="1"/>
    <col min="13586" max="13824" width="9.28515625" style="1"/>
    <col min="13825" max="13825" width="151.140625" style="1" customWidth="1"/>
    <col min="13826" max="13826" width="30" style="1" customWidth="1"/>
    <col min="13827" max="13827" width="45.28515625" style="1" customWidth="1"/>
    <col min="13828" max="13828" width="46" style="1" customWidth="1"/>
    <col min="13829" max="13829" width="44.140625" style="1" customWidth="1"/>
    <col min="13830" max="13830" width="25.28515625" style="1" customWidth="1"/>
    <col min="13831" max="13831" width="43" style="1" customWidth="1"/>
    <col min="13832" max="13832" width="25.140625" style="1" customWidth="1"/>
    <col min="13833" max="13833" width="38.28515625" style="1" customWidth="1"/>
    <col min="13834" max="13834" width="18" style="1" customWidth="1"/>
    <col min="13835" max="13835" width="0" style="1" hidden="1" customWidth="1"/>
    <col min="13836" max="13836" width="3.7109375" style="1" customWidth="1"/>
    <col min="13837" max="13837" width="20.7109375" style="1" customWidth="1"/>
    <col min="13838" max="13838" width="13.7109375" style="1" customWidth="1"/>
    <col min="13839" max="13839" width="19.7109375" style="1" customWidth="1"/>
    <col min="13840" max="13840" width="18.7109375" style="1" customWidth="1"/>
    <col min="13841" max="13841" width="22.28515625" style="1" customWidth="1"/>
    <col min="13842" max="14080" width="9.28515625" style="1"/>
    <col min="14081" max="14081" width="151.140625" style="1" customWidth="1"/>
    <col min="14082" max="14082" width="30" style="1" customWidth="1"/>
    <col min="14083" max="14083" width="45.28515625" style="1" customWidth="1"/>
    <col min="14084" max="14084" width="46" style="1" customWidth="1"/>
    <col min="14085" max="14085" width="44.140625" style="1" customWidth="1"/>
    <col min="14086" max="14086" width="25.28515625" style="1" customWidth="1"/>
    <col min="14087" max="14087" width="43" style="1" customWidth="1"/>
    <col min="14088" max="14088" width="25.140625" style="1" customWidth="1"/>
    <col min="14089" max="14089" width="38.28515625" style="1" customWidth="1"/>
    <col min="14090" max="14090" width="18" style="1" customWidth="1"/>
    <col min="14091" max="14091" width="0" style="1" hidden="1" customWidth="1"/>
    <col min="14092" max="14092" width="3.7109375" style="1" customWidth="1"/>
    <col min="14093" max="14093" width="20.7109375" style="1" customWidth="1"/>
    <col min="14094" max="14094" width="13.7109375" style="1" customWidth="1"/>
    <col min="14095" max="14095" width="19.7109375" style="1" customWidth="1"/>
    <col min="14096" max="14096" width="18.7109375" style="1" customWidth="1"/>
    <col min="14097" max="14097" width="22.28515625" style="1" customWidth="1"/>
    <col min="14098" max="14336" width="9.28515625" style="1"/>
    <col min="14337" max="14337" width="151.140625" style="1" customWidth="1"/>
    <col min="14338" max="14338" width="30" style="1" customWidth="1"/>
    <col min="14339" max="14339" width="45.28515625" style="1" customWidth="1"/>
    <col min="14340" max="14340" width="46" style="1" customWidth="1"/>
    <col min="14341" max="14341" width="44.140625" style="1" customWidth="1"/>
    <col min="14342" max="14342" width="25.28515625" style="1" customWidth="1"/>
    <col min="14343" max="14343" width="43" style="1" customWidth="1"/>
    <col min="14344" max="14344" width="25.140625" style="1" customWidth="1"/>
    <col min="14345" max="14345" width="38.28515625" style="1" customWidth="1"/>
    <col min="14346" max="14346" width="18" style="1" customWidth="1"/>
    <col min="14347" max="14347" width="0" style="1" hidden="1" customWidth="1"/>
    <col min="14348" max="14348" width="3.7109375" style="1" customWidth="1"/>
    <col min="14349" max="14349" width="20.7109375" style="1" customWidth="1"/>
    <col min="14350" max="14350" width="13.7109375" style="1" customWidth="1"/>
    <col min="14351" max="14351" width="19.7109375" style="1" customWidth="1"/>
    <col min="14352" max="14352" width="18.7109375" style="1" customWidth="1"/>
    <col min="14353" max="14353" width="22.28515625" style="1" customWidth="1"/>
    <col min="14354" max="14592" width="9.28515625" style="1"/>
    <col min="14593" max="14593" width="151.140625" style="1" customWidth="1"/>
    <col min="14594" max="14594" width="30" style="1" customWidth="1"/>
    <col min="14595" max="14595" width="45.28515625" style="1" customWidth="1"/>
    <col min="14596" max="14596" width="46" style="1" customWidth="1"/>
    <col min="14597" max="14597" width="44.140625" style="1" customWidth="1"/>
    <col min="14598" max="14598" width="25.28515625" style="1" customWidth="1"/>
    <col min="14599" max="14599" width="43" style="1" customWidth="1"/>
    <col min="14600" max="14600" width="25.140625" style="1" customWidth="1"/>
    <col min="14601" max="14601" width="38.28515625" style="1" customWidth="1"/>
    <col min="14602" max="14602" width="18" style="1" customWidth="1"/>
    <col min="14603" max="14603" width="0" style="1" hidden="1" customWidth="1"/>
    <col min="14604" max="14604" width="3.7109375" style="1" customWidth="1"/>
    <col min="14605" max="14605" width="20.7109375" style="1" customWidth="1"/>
    <col min="14606" max="14606" width="13.7109375" style="1" customWidth="1"/>
    <col min="14607" max="14607" width="19.7109375" style="1" customWidth="1"/>
    <col min="14608" max="14608" width="18.7109375" style="1" customWidth="1"/>
    <col min="14609" max="14609" width="22.28515625" style="1" customWidth="1"/>
    <col min="14610" max="14848" width="9.28515625" style="1"/>
    <col min="14849" max="14849" width="151.140625" style="1" customWidth="1"/>
    <col min="14850" max="14850" width="30" style="1" customWidth="1"/>
    <col min="14851" max="14851" width="45.28515625" style="1" customWidth="1"/>
    <col min="14852" max="14852" width="46" style="1" customWidth="1"/>
    <col min="14853" max="14853" width="44.140625" style="1" customWidth="1"/>
    <col min="14854" max="14854" width="25.28515625" style="1" customWidth="1"/>
    <col min="14855" max="14855" width="43" style="1" customWidth="1"/>
    <col min="14856" max="14856" width="25.140625" style="1" customWidth="1"/>
    <col min="14857" max="14857" width="38.28515625" style="1" customWidth="1"/>
    <col min="14858" max="14858" width="18" style="1" customWidth="1"/>
    <col min="14859" max="14859" width="0" style="1" hidden="1" customWidth="1"/>
    <col min="14860" max="14860" width="3.7109375" style="1" customWidth="1"/>
    <col min="14861" max="14861" width="20.7109375" style="1" customWidth="1"/>
    <col min="14862" max="14862" width="13.7109375" style="1" customWidth="1"/>
    <col min="14863" max="14863" width="19.7109375" style="1" customWidth="1"/>
    <col min="14864" max="14864" width="18.7109375" style="1" customWidth="1"/>
    <col min="14865" max="14865" width="22.28515625" style="1" customWidth="1"/>
    <col min="14866" max="15104" width="9.28515625" style="1"/>
    <col min="15105" max="15105" width="151.140625" style="1" customWidth="1"/>
    <col min="15106" max="15106" width="30" style="1" customWidth="1"/>
    <col min="15107" max="15107" width="45.28515625" style="1" customWidth="1"/>
    <col min="15108" max="15108" width="46" style="1" customWidth="1"/>
    <col min="15109" max="15109" width="44.140625" style="1" customWidth="1"/>
    <col min="15110" max="15110" width="25.28515625" style="1" customWidth="1"/>
    <col min="15111" max="15111" width="43" style="1" customWidth="1"/>
    <col min="15112" max="15112" width="25.140625" style="1" customWidth="1"/>
    <col min="15113" max="15113" width="38.28515625" style="1" customWidth="1"/>
    <col min="15114" max="15114" width="18" style="1" customWidth="1"/>
    <col min="15115" max="15115" width="0" style="1" hidden="1" customWidth="1"/>
    <col min="15116" max="15116" width="3.7109375" style="1" customWidth="1"/>
    <col min="15117" max="15117" width="20.7109375" style="1" customWidth="1"/>
    <col min="15118" max="15118" width="13.7109375" style="1" customWidth="1"/>
    <col min="15119" max="15119" width="19.7109375" style="1" customWidth="1"/>
    <col min="15120" max="15120" width="18.7109375" style="1" customWidth="1"/>
    <col min="15121" max="15121" width="22.28515625" style="1" customWidth="1"/>
    <col min="15122" max="15360" width="9.28515625" style="1"/>
    <col min="15361" max="15361" width="151.140625" style="1" customWidth="1"/>
    <col min="15362" max="15362" width="30" style="1" customWidth="1"/>
    <col min="15363" max="15363" width="45.28515625" style="1" customWidth="1"/>
    <col min="15364" max="15364" width="46" style="1" customWidth="1"/>
    <col min="15365" max="15365" width="44.140625" style="1" customWidth="1"/>
    <col min="15366" max="15366" width="25.28515625" style="1" customWidth="1"/>
    <col min="15367" max="15367" width="43" style="1" customWidth="1"/>
    <col min="15368" max="15368" width="25.140625" style="1" customWidth="1"/>
    <col min="15369" max="15369" width="38.28515625" style="1" customWidth="1"/>
    <col min="15370" max="15370" width="18" style="1" customWidth="1"/>
    <col min="15371" max="15371" width="0" style="1" hidden="1" customWidth="1"/>
    <col min="15372" max="15372" width="3.7109375" style="1" customWidth="1"/>
    <col min="15373" max="15373" width="20.7109375" style="1" customWidth="1"/>
    <col min="15374" max="15374" width="13.7109375" style="1" customWidth="1"/>
    <col min="15375" max="15375" width="19.7109375" style="1" customWidth="1"/>
    <col min="15376" max="15376" width="18.7109375" style="1" customWidth="1"/>
    <col min="15377" max="15377" width="22.28515625" style="1" customWidth="1"/>
    <col min="15378" max="15616" width="9.28515625" style="1"/>
    <col min="15617" max="15617" width="151.140625" style="1" customWidth="1"/>
    <col min="15618" max="15618" width="30" style="1" customWidth="1"/>
    <col min="15619" max="15619" width="45.28515625" style="1" customWidth="1"/>
    <col min="15620" max="15620" width="46" style="1" customWidth="1"/>
    <col min="15621" max="15621" width="44.140625" style="1" customWidth="1"/>
    <col min="15622" max="15622" width="25.28515625" style="1" customWidth="1"/>
    <col min="15623" max="15623" width="43" style="1" customWidth="1"/>
    <col min="15624" max="15624" width="25.140625" style="1" customWidth="1"/>
    <col min="15625" max="15625" width="38.28515625" style="1" customWidth="1"/>
    <col min="15626" max="15626" width="18" style="1" customWidth="1"/>
    <col min="15627" max="15627" width="0" style="1" hidden="1" customWidth="1"/>
    <col min="15628" max="15628" width="3.7109375" style="1" customWidth="1"/>
    <col min="15629" max="15629" width="20.7109375" style="1" customWidth="1"/>
    <col min="15630" max="15630" width="13.7109375" style="1" customWidth="1"/>
    <col min="15631" max="15631" width="19.7109375" style="1" customWidth="1"/>
    <col min="15632" max="15632" width="18.7109375" style="1" customWidth="1"/>
    <col min="15633" max="15633" width="22.28515625" style="1" customWidth="1"/>
    <col min="15634" max="15872" width="9.28515625" style="1"/>
    <col min="15873" max="15873" width="151.140625" style="1" customWidth="1"/>
    <col min="15874" max="15874" width="30" style="1" customWidth="1"/>
    <col min="15875" max="15875" width="45.28515625" style="1" customWidth="1"/>
    <col min="15876" max="15876" width="46" style="1" customWidth="1"/>
    <col min="15877" max="15877" width="44.140625" style="1" customWidth="1"/>
    <col min="15878" max="15878" width="25.28515625" style="1" customWidth="1"/>
    <col min="15879" max="15879" width="43" style="1" customWidth="1"/>
    <col min="15880" max="15880" width="25.140625" style="1" customWidth="1"/>
    <col min="15881" max="15881" width="38.28515625" style="1" customWidth="1"/>
    <col min="15882" max="15882" width="18" style="1" customWidth="1"/>
    <col min="15883" max="15883" width="0" style="1" hidden="1" customWidth="1"/>
    <col min="15884" max="15884" width="3.7109375" style="1" customWidth="1"/>
    <col min="15885" max="15885" width="20.7109375" style="1" customWidth="1"/>
    <col min="15886" max="15886" width="13.7109375" style="1" customWidth="1"/>
    <col min="15887" max="15887" width="19.7109375" style="1" customWidth="1"/>
    <col min="15888" max="15888" width="18.7109375" style="1" customWidth="1"/>
    <col min="15889" max="15889" width="22.28515625" style="1" customWidth="1"/>
    <col min="15890" max="16128" width="9.28515625" style="1"/>
    <col min="16129" max="16129" width="151.140625" style="1" customWidth="1"/>
    <col min="16130" max="16130" width="30" style="1" customWidth="1"/>
    <col min="16131" max="16131" width="45.28515625" style="1" customWidth="1"/>
    <col min="16132" max="16132" width="46" style="1" customWidth="1"/>
    <col min="16133" max="16133" width="44.140625" style="1" customWidth="1"/>
    <col min="16134" max="16134" width="25.28515625" style="1" customWidth="1"/>
    <col min="16135" max="16135" width="43" style="1" customWidth="1"/>
    <col min="16136" max="16136" width="25.140625" style="1" customWidth="1"/>
    <col min="16137" max="16137" width="38.28515625" style="1" customWidth="1"/>
    <col min="16138" max="16138" width="18" style="1" customWidth="1"/>
    <col min="16139" max="16139" width="0" style="1" hidden="1" customWidth="1"/>
    <col min="16140" max="16140" width="3.7109375" style="1" customWidth="1"/>
    <col min="16141" max="16141" width="20.7109375" style="1" customWidth="1"/>
    <col min="16142" max="16142" width="13.7109375" style="1" customWidth="1"/>
    <col min="16143" max="16143" width="19.7109375" style="1" customWidth="1"/>
    <col min="16144" max="16144" width="18.7109375" style="1" customWidth="1"/>
    <col min="16145" max="16145" width="22.28515625" style="1" customWidth="1"/>
    <col min="16146" max="16384" width="9.28515625" style="1"/>
  </cols>
  <sheetData>
    <row r="1" spans="1:21" ht="111" customHeight="1" x14ac:dyDescent="0.45">
      <c r="H1" s="304" t="s">
        <v>231</v>
      </c>
      <c r="I1" s="304"/>
      <c r="J1" s="304"/>
    </row>
    <row r="2" spans="1:21" ht="33.75" x14ac:dyDescent="0.2">
      <c r="A2" s="300" t="s">
        <v>0</v>
      </c>
      <c r="B2" s="300"/>
      <c r="C2" s="300"/>
      <c r="D2" s="300"/>
      <c r="E2" s="300"/>
      <c r="F2" s="300"/>
      <c r="G2" s="300"/>
      <c r="H2" s="300"/>
      <c r="I2" s="300"/>
      <c r="J2" s="300"/>
    </row>
    <row r="3" spans="1:21" ht="34.5" customHeight="1" x14ac:dyDescent="0.5">
      <c r="A3" s="301" t="s">
        <v>230</v>
      </c>
      <c r="B3" s="301"/>
      <c r="C3" s="301"/>
      <c r="D3" s="301"/>
      <c r="E3" s="301"/>
      <c r="F3" s="301"/>
      <c r="G3" s="301"/>
      <c r="H3" s="301"/>
      <c r="I3" s="301"/>
      <c r="J3" s="301"/>
      <c r="O3" s="302"/>
      <c r="P3" s="302"/>
      <c r="Q3" s="302"/>
    </row>
    <row r="4" spans="1:21" ht="18" hidden="1" customHeight="1" x14ac:dyDescent="0.25">
      <c r="A4" s="4"/>
      <c r="B4" s="5"/>
      <c r="D4" s="6"/>
      <c r="E4" s="7"/>
      <c r="F4" s="8"/>
      <c r="G4" s="9"/>
      <c r="O4" s="10"/>
      <c r="P4" s="10"/>
    </row>
    <row r="5" spans="1:21" ht="29.25" customHeight="1" thickBot="1" x14ac:dyDescent="0.4">
      <c r="D5" s="6"/>
      <c r="E5" s="7"/>
      <c r="J5" s="13" t="s">
        <v>1</v>
      </c>
      <c r="O5" s="14"/>
      <c r="P5" s="303"/>
      <c r="Q5" s="303"/>
    </row>
    <row r="6" spans="1:21" s="20" customFormat="1" ht="133.5" customHeight="1" x14ac:dyDescent="0.4">
      <c r="A6" s="15" t="s">
        <v>2</v>
      </c>
      <c r="B6" s="16" t="s">
        <v>3</v>
      </c>
      <c r="C6" s="17" t="s">
        <v>4</v>
      </c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8" t="s">
        <v>11</v>
      </c>
      <c r="K6" s="19"/>
      <c r="M6" s="21"/>
      <c r="N6" s="22"/>
      <c r="O6" s="23"/>
      <c r="P6" s="24"/>
      <c r="Q6" s="24"/>
      <c r="R6" s="21"/>
      <c r="S6" s="21"/>
      <c r="T6" s="21"/>
      <c r="U6" s="21"/>
    </row>
    <row r="7" spans="1:21" s="30" customFormat="1" ht="45" customHeight="1" x14ac:dyDescent="0.5">
      <c r="A7" s="25" t="s">
        <v>12</v>
      </c>
      <c r="B7" s="26"/>
      <c r="C7" s="27"/>
      <c r="D7" s="27"/>
      <c r="E7" s="27"/>
      <c r="F7" s="27"/>
      <c r="G7" s="27"/>
      <c r="H7" s="27"/>
      <c r="I7" s="27"/>
      <c r="J7" s="28"/>
      <c r="K7" s="29"/>
      <c r="M7" s="31"/>
      <c r="N7" s="32"/>
      <c r="O7" s="31"/>
      <c r="P7" s="31"/>
      <c r="Q7" s="31"/>
      <c r="R7" s="31"/>
      <c r="S7" s="31"/>
      <c r="T7" s="31"/>
      <c r="U7" s="31"/>
    </row>
    <row r="8" spans="1:21" s="39" customFormat="1" ht="42" customHeight="1" x14ac:dyDescent="0.5">
      <c r="A8" s="33" t="s">
        <v>13</v>
      </c>
      <c r="B8" s="34">
        <v>10000000</v>
      </c>
      <c r="C8" s="35">
        <f>C10+C19+C23+C42+C65+C118</f>
        <v>903280901</v>
      </c>
      <c r="D8" s="35">
        <f>D10+D19+D23+D42+D65+D118</f>
        <v>454342273</v>
      </c>
      <c r="E8" s="35">
        <f>E10+E19+E23+E42+E65+E118</f>
        <v>491038252.59000003</v>
      </c>
      <c r="F8" s="36">
        <f>E8/C8*100</f>
        <v>54.361633468213896</v>
      </c>
      <c r="G8" s="35">
        <f>E8-C8</f>
        <v>-412242648.40999997</v>
      </c>
      <c r="H8" s="36">
        <f>E8/D8*100</f>
        <v>108.07672580138718</v>
      </c>
      <c r="I8" s="35">
        <f>E8-D8</f>
        <v>36695979.590000033</v>
      </c>
      <c r="J8" s="37">
        <f t="shared" ref="J8:J71" si="0">E8/E$151*100</f>
        <v>97.479609303353826</v>
      </c>
      <c r="K8" s="38"/>
      <c r="M8" s="40"/>
      <c r="N8" s="41"/>
      <c r="O8" s="40"/>
      <c r="P8" s="40"/>
      <c r="Q8" s="40"/>
      <c r="R8" s="42"/>
      <c r="S8" s="42"/>
      <c r="T8" s="42"/>
      <c r="U8" s="42"/>
    </row>
    <row r="9" spans="1:21" s="45" customFormat="1" ht="63" customHeight="1" x14ac:dyDescent="0.25">
      <c r="A9" s="43" t="s">
        <v>14</v>
      </c>
      <c r="B9" s="34">
        <v>11000000</v>
      </c>
      <c r="C9" s="35">
        <f>C10+C20+C21</f>
        <v>562425899</v>
      </c>
      <c r="D9" s="35">
        <f>D10+D20+D21</f>
        <v>290562905</v>
      </c>
      <c r="E9" s="35">
        <f>E10+E20+E21</f>
        <v>313508049.69000006</v>
      </c>
      <c r="F9" s="36">
        <f>E9/C9*100</f>
        <v>55.742107582069231</v>
      </c>
      <c r="G9" s="35">
        <f t="shared" ref="G9:G72" si="1">E9-C9</f>
        <v>-248917849.30999994</v>
      </c>
      <c r="H9" s="36">
        <f t="shared" ref="H9:H73" si="2">E9/D9*100</f>
        <v>107.89679077926347</v>
      </c>
      <c r="I9" s="35">
        <f t="shared" ref="I9:I72" si="3">E9-D9</f>
        <v>22945144.690000057</v>
      </c>
      <c r="J9" s="37">
        <f t="shared" si="0"/>
        <v>62.236785089642957</v>
      </c>
      <c r="K9" s="44"/>
      <c r="M9" s="46"/>
      <c r="N9" s="47"/>
      <c r="O9" s="48"/>
      <c r="P9" s="48"/>
      <c r="Q9" s="49"/>
      <c r="R9" s="46"/>
      <c r="S9" s="46"/>
      <c r="T9" s="46"/>
      <c r="U9" s="46"/>
    </row>
    <row r="10" spans="1:21" s="56" customFormat="1" ht="49.5" customHeight="1" x14ac:dyDescent="0.4">
      <c r="A10" s="50" t="s">
        <v>15</v>
      </c>
      <c r="B10" s="51">
        <v>11010000</v>
      </c>
      <c r="C10" s="52">
        <v>560857000</v>
      </c>
      <c r="D10" s="52">
        <v>289062905</v>
      </c>
      <c r="E10" s="52">
        <v>311909121.08000004</v>
      </c>
      <c r="F10" s="53">
        <f>E10/C10*100</f>
        <v>55.612949660965285</v>
      </c>
      <c r="G10" s="52">
        <f t="shared" si="1"/>
        <v>-248947878.91999996</v>
      </c>
      <c r="H10" s="53">
        <f t="shared" si="2"/>
        <v>107.90354475957406</v>
      </c>
      <c r="I10" s="52">
        <f t="shared" si="3"/>
        <v>22846216.080000043</v>
      </c>
      <c r="J10" s="54">
        <f t="shared" si="0"/>
        <v>61.919370030053088</v>
      </c>
      <c r="K10" s="55"/>
      <c r="M10" s="57"/>
      <c r="N10" s="58"/>
      <c r="O10" s="59"/>
      <c r="P10" s="59"/>
      <c r="Q10" s="59"/>
    </row>
    <row r="11" spans="1:21" s="13" customFormat="1" ht="69.400000000000006" hidden="1" customHeight="1" x14ac:dyDescent="0.4">
      <c r="A11" s="60" t="s">
        <v>16</v>
      </c>
      <c r="B11" s="61">
        <v>11010100</v>
      </c>
      <c r="C11" s="52">
        <v>524707000</v>
      </c>
      <c r="D11" s="62">
        <v>274287905</v>
      </c>
      <c r="E11" s="62">
        <v>295676753.17000002</v>
      </c>
      <c r="F11" s="53">
        <f t="shared" ref="F11:F74" si="4">E11/C11*100</f>
        <v>56.350830686459311</v>
      </c>
      <c r="G11" s="52">
        <f t="shared" si="1"/>
        <v>-229030246.82999998</v>
      </c>
      <c r="H11" s="53">
        <f t="shared" si="2"/>
        <v>107.79795527987281</v>
      </c>
      <c r="I11" s="52">
        <f t="shared" si="3"/>
        <v>21388848.170000017</v>
      </c>
      <c r="J11" s="54">
        <f t="shared" si="0"/>
        <v>58.696963479058205</v>
      </c>
      <c r="K11" s="63"/>
      <c r="M11" s="57"/>
      <c r="N11" s="58"/>
      <c r="O11" s="59"/>
      <c r="P11" s="59"/>
      <c r="Q11" s="57"/>
      <c r="R11" s="56"/>
      <c r="S11" s="56"/>
      <c r="T11" s="56"/>
      <c r="U11" s="56"/>
    </row>
    <row r="12" spans="1:21" s="13" customFormat="1" ht="108.4" hidden="1" customHeight="1" x14ac:dyDescent="0.4">
      <c r="A12" s="60" t="s">
        <v>17</v>
      </c>
      <c r="B12" s="61">
        <v>11010200</v>
      </c>
      <c r="C12" s="52">
        <v>13000000</v>
      </c>
      <c r="D12" s="62">
        <v>5800000</v>
      </c>
      <c r="E12" s="62">
        <v>6317856.54</v>
      </c>
      <c r="F12" s="53">
        <f t="shared" si="4"/>
        <v>48.598896461538459</v>
      </c>
      <c r="G12" s="52">
        <f t="shared" si="1"/>
        <v>-6682143.46</v>
      </c>
      <c r="H12" s="53">
        <f t="shared" si="2"/>
        <v>108.92856103448277</v>
      </c>
      <c r="I12" s="52">
        <f t="shared" si="3"/>
        <v>517856.54000000004</v>
      </c>
      <c r="J12" s="54">
        <f t="shared" si="0"/>
        <v>1.2542040949059472</v>
      </c>
      <c r="K12" s="63"/>
      <c r="M12" s="57"/>
      <c r="N12" s="58"/>
      <c r="O12" s="59"/>
      <c r="P12" s="59"/>
      <c r="Q12" s="57"/>
      <c r="R12" s="56"/>
      <c r="S12" s="56"/>
      <c r="T12" s="56"/>
      <c r="U12" s="56"/>
    </row>
    <row r="13" spans="1:21" s="13" customFormat="1" ht="70.5" hidden="1" customHeight="1" x14ac:dyDescent="0.4">
      <c r="A13" s="60" t="s">
        <v>18</v>
      </c>
      <c r="B13" s="61">
        <v>11010400</v>
      </c>
      <c r="C13" s="52">
        <v>14000000</v>
      </c>
      <c r="D13" s="62">
        <v>4800000</v>
      </c>
      <c r="E13" s="62">
        <v>6071877.0199999996</v>
      </c>
      <c r="F13" s="53">
        <f t="shared" si="4"/>
        <v>43.370550142857141</v>
      </c>
      <c r="G13" s="52">
        <f t="shared" si="1"/>
        <v>-7928122.9800000004</v>
      </c>
      <c r="H13" s="53">
        <f t="shared" si="2"/>
        <v>126.49743791666666</v>
      </c>
      <c r="I13" s="52">
        <f t="shared" si="3"/>
        <v>1271877.0199999996</v>
      </c>
      <c r="J13" s="54">
        <f t="shared" si="0"/>
        <v>1.2053728941191373</v>
      </c>
      <c r="K13" s="63"/>
      <c r="M13" s="57"/>
      <c r="N13" s="58"/>
      <c r="O13" s="59"/>
      <c r="P13" s="59"/>
      <c r="Q13" s="57"/>
      <c r="R13" s="56"/>
      <c r="S13" s="56"/>
      <c r="T13" s="56"/>
      <c r="U13" s="56"/>
    </row>
    <row r="14" spans="1:21" s="13" customFormat="1" ht="48" hidden="1" customHeight="1" x14ac:dyDescent="0.4">
      <c r="A14" s="60" t="s">
        <v>19</v>
      </c>
      <c r="B14" s="61">
        <v>11010500</v>
      </c>
      <c r="C14" s="52">
        <v>9000000</v>
      </c>
      <c r="D14" s="62">
        <v>4100000</v>
      </c>
      <c r="E14" s="62">
        <v>3692657.16</v>
      </c>
      <c r="F14" s="53">
        <f t="shared" si="4"/>
        <v>41.029524000000002</v>
      </c>
      <c r="G14" s="52">
        <f t="shared" si="1"/>
        <v>-5307342.84</v>
      </c>
      <c r="H14" s="53">
        <f t="shared" si="2"/>
        <v>90.064808780487809</v>
      </c>
      <c r="I14" s="52">
        <f t="shared" si="3"/>
        <v>-407342.83999999985</v>
      </c>
      <c r="J14" s="54">
        <f t="shared" si="0"/>
        <v>0.73305648867357243</v>
      </c>
      <c r="K14" s="63"/>
      <c r="M14" s="57"/>
      <c r="N14" s="58"/>
      <c r="O14" s="59"/>
      <c r="P14" s="59"/>
      <c r="Q14" s="57"/>
      <c r="R14" s="56"/>
      <c r="S14" s="56"/>
      <c r="T14" s="56"/>
      <c r="U14" s="56"/>
    </row>
    <row r="15" spans="1:21" s="13" customFormat="1" ht="48.75" hidden="1" customHeight="1" x14ac:dyDescent="0.4">
      <c r="A15" s="60" t="s">
        <v>20</v>
      </c>
      <c r="B15" s="61">
        <v>11010600</v>
      </c>
      <c r="C15" s="52">
        <v>0</v>
      </c>
      <c r="D15" s="62">
        <v>0</v>
      </c>
      <c r="E15" s="62">
        <v>0</v>
      </c>
      <c r="F15" s="53" t="e">
        <f t="shared" si="4"/>
        <v>#DIV/0!</v>
      </c>
      <c r="G15" s="52">
        <f t="shared" si="1"/>
        <v>0</v>
      </c>
      <c r="H15" s="53" t="e">
        <f t="shared" si="2"/>
        <v>#DIV/0!</v>
      </c>
      <c r="I15" s="52">
        <f t="shared" si="3"/>
        <v>0</v>
      </c>
      <c r="J15" s="54">
        <f t="shared" si="0"/>
        <v>0</v>
      </c>
      <c r="K15" s="63"/>
      <c r="M15" s="57"/>
      <c r="N15" s="58"/>
      <c r="O15" s="59"/>
      <c r="P15" s="59"/>
      <c r="Q15" s="57"/>
      <c r="R15" s="56"/>
      <c r="S15" s="56"/>
      <c r="T15" s="56"/>
      <c r="U15" s="56"/>
    </row>
    <row r="16" spans="1:21" s="13" customFormat="1" ht="62.25" hidden="1" customHeight="1" x14ac:dyDescent="0.4">
      <c r="A16" s="60" t="s">
        <v>21</v>
      </c>
      <c r="B16" s="61">
        <v>11010700</v>
      </c>
      <c r="C16" s="52">
        <v>0</v>
      </c>
      <c r="D16" s="62">
        <v>0</v>
      </c>
      <c r="E16" s="62">
        <v>0</v>
      </c>
      <c r="F16" s="53" t="e">
        <f t="shared" si="4"/>
        <v>#DIV/0!</v>
      </c>
      <c r="G16" s="52">
        <f t="shared" si="1"/>
        <v>0</v>
      </c>
      <c r="H16" s="53" t="e">
        <f t="shared" si="2"/>
        <v>#DIV/0!</v>
      </c>
      <c r="I16" s="52">
        <f t="shared" si="3"/>
        <v>0</v>
      </c>
      <c r="J16" s="54">
        <f t="shared" si="0"/>
        <v>0</v>
      </c>
      <c r="K16" s="63"/>
      <c r="M16" s="57"/>
      <c r="N16" s="58"/>
      <c r="O16" s="59"/>
      <c r="P16" s="59"/>
      <c r="Q16" s="57"/>
      <c r="R16" s="56"/>
      <c r="S16" s="56"/>
      <c r="T16" s="56"/>
      <c r="U16" s="56"/>
    </row>
    <row r="17" spans="1:21" s="13" customFormat="1" ht="108.4" hidden="1" customHeight="1" x14ac:dyDescent="0.4">
      <c r="A17" s="60" t="s">
        <v>22</v>
      </c>
      <c r="B17" s="61">
        <v>11010900</v>
      </c>
      <c r="C17" s="52">
        <v>150000</v>
      </c>
      <c r="D17" s="62">
        <v>75000</v>
      </c>
      <c r="E17" s="62">
        <v>149977.19</v>
      </c>
      <c r="F17" s="53">
        <f t="shared" si="4"/>
        <v>99.984793333333329</v>
      </c>
      <c r="G17" s="52">
        <f t="shared" si="1"/>
        <v>-22.809999999997672</v>
      </c>
      <c r="H17" s="53">
        <f t="shared" si="2"/>
        <v>199.96958666666666</v>
      </c>
      <c r="I17" s="52">
        <f t="shared" si="3"/>
        <v>74977.19</v>
      </c>
      <c r="J17" s="54">
        <f t="shared" si="0"/>
        <v>2.977307329623019E-2</v>
      </c>
      <c r="K17" s="63"/>
      <c r="M17" s="57"/>
      <c r="N17" s="58"/>
      <c r="O17" s="59"/>
      <c r="P17" s="59"/>
      <c r="Q17" s="57"/>
      <c r="R17" s="56"/>
      <c r="S17" s="56"/>
      <c r="T17" s="56"/>
      <c r="U17" s="56"/>
    </row>
    <row r="18" spans="1:21" s="13" customFormat="1" ht="15" hidden="1" customHeight="1" x14ac:dyDescent="0.4">
      <c r="A18" s="60"/>
      <c r="B18" s="61"/>
      <c r="C18" s="62"/>
      <c r="D18" s="62"/>
      <c r="E18" s="62"/>
      <c r="F18" s="53" t="e">
        <f t="shared" si="4"/>
        <v>#DIV/0!</v>
      </c>
      <c r="G18" s="52">
        <f t="shared" si="1"/>
        <v>0</v>
      </c>
      <c r="H18" s="53" t="e">
        <f t="shared" si="2"/>
        <v>#DIV/0!</v>
      </c>
      <c r="I18" s="52">
        <f t="shared" si="3"/>
        <v>0</v>
      </c>
      <c r="J18" s="54">
        <f t="shared" si="0"/>
        <v>0</v>
      </c>
      <c r="K18" s="63"/>
      <c r="M18" s="57"/>
      <c r="N18" s="58"/>
      <c r="O18" s="59"/>
      <c r="P18" s="59"/>
      <c r="Q18" s="57"/>
      <c r="R18" s="56"/>
      <c r="S18" s="56"/>
      <c r="T18" s="56"/>
      <c r="U18" s="56"/>
    </row>
    <row r="19" spans="1:21" s="56" customFormat="1" ht="63" hidden="1" customHeight="1" x14ac:dyDescent="0.4">
      <c r="A19" s="64" t="s">
        <v>23</v>
      </c>
      <c r="B19" s="65">
        <v>11020000</v>
      </c>
      <c r="C19" s="66">
        <v>1568899</v>
      </c>
      <c r="D19" s="66">
        <v>1500000</v>
      </c>
      <c r="E19" s="66">
        <v>1598928.6099999999</v>
      </c>
      <c r="F19" s="67">
        <f t="shared" si="4"/>
        <v>101.91405629043042</v>
      </c>
      <c r="G19" s="66">
        <f t="shared" si="1"/>
        <v>30029.60999999987</v>
      </c>
      <c r="H19" s="67">
        <f t="shared" si="2"/>
        <v>106.59524066666665</v>
      </c>
      <c r="I19" s="66">
        <f t="shared" si="3"/>
        <v>98928.60999999987</v>
      </c>
      <c r="J19" s="68">
        <f t="shared" si="0"/>
        <v>0.317415059589858</v>
      </c>
      <c r="K19" s="55"/>
      <c r="M19" s="57"/>
      <c r="N19" s="58"/>
      <c r="O19" s="59"/>
      <c r="P19" s="59"/>
      <c r="Q19" s="59"/>
    </row>
    <row r="20" spans="1:21" s="13" customFormat="1" ht="72.75" customHeight="1" x14ac:dyDescent="0.4">
      <c r="A20" s="50" t="s">
        <v>24</v>
      </c>
      <c r="B20" s="51">
        <v>11020200</v>
      </c>
      <c r="C20" s="52">
        <v>1568899</v>
      </c>
      <c r="D20" s="62">
        <v>1500000</v>
      </c>
      <c r="E20" s="62">
        <v>1598928.6099999999</v>
      </c>
      <c r="F20" s="53">
        <f t="shared" si="4"/>
        <v>101.91405629043042</v>
      </c>
      <c r="G20" s="52">
        <f t="shared" si="1"/>
        <v>30029.60999999987</v>
      </c>
      <c r="H20" s="53">
        <f t="shared" si="2"/>
        <v>106.59524066666665</v>
      </c>
      <c r="I20" s="52">
        <f t="shared" si="3"/>
        <v>98928.60999999987</v>
      </c>
      <c r="J20" s="54">
        <f t="shared" si="0"/>
        <v>0.317415059589858</v>
      </c>
      <c r="K20" s="63"/>
      <c r="M20" s="57"/>
      <c r="N20" s="58"/>
      <c r="O20" s="59"/>
      <c r="P20" s="59"/>
      <c r="Q20" s="57"/>
      <c r="R20" s="56"/>
      <c r="S20" s="56"/>
      <c r="T20" s="56"/>
      <c r="U20" s="56"/>
    </row>
    <row r="21" spans="1:21" s="13" customFormat="1" ht="73.150000000000006" hidden="1" customHeight="1" x14ac:dyDescent="0.4">
      <c r="A21" s="50" t="s">
        <v>25</v>
      </c>
      <c r="B21" s="51">
        <v>11023200</v>
      </c>
      <c r="C21" s="62"/>
      <c r="D21" s="62">
        <v>0</v>
      </c>
      <c r="E21" s="62">
        <v>0</v>
      </c>
      <c r="F21" s="53" t="e">
        <f t="shared" si="4"/>
        <v>#DIV/0!</v>
      </c>
      <c r="G21" s="52">
        <f t="shared" si="1"/>
        <v>0</v>
      </c>
      <c r="H21" s="53" t="e">
        <f t="shared" si="2"/>
        <v>#DIV/0!</v>
      </c>
      <c r="I21" s="52">
        <f t="shared" si="3"/>
        <v>0</v>
      </c>
      <c r="J21" s="54">
        <f t="shared" si="0"/>
        <v>0</v>
      </c>
      <c r="K21" s="63"/>
      <c r="M21" s="57"/>
      <c r="N21" s="58"/>
      <c r="O21" s="59"/>
      <c r="P21" s="59"/>
      <c r="Q21" s="57"/>
      <c r="R21" s="56"/>
      <c r="S21" s="56"/>
      <c r="T21" s="56"/>
      <c r="U21" s="56"/>
    </row>
    <row r="22" spans="1:21" s="13" customFormat="1" ht="58.5" hidden="1" customHeight="1" x14ac:dyDescent="0.4">
      <c r="A22" s="60" t="s">
        <v>26</v>
      </c>
      <c r="B22" s="61">
        <v>11024700</v>
      </c>
      <c r="C22" s="62"/>
      <c r="D22" s="62">
        <v>0</v>
      </c>
      <c r="E22" s="62">
        <v>0</v>
      </c>
      <c r="F22" s="53" t="e">
        <f t="shared" si="4"/>
        <v>#DIV/0!</v>
      </c>
      <c r="G22" s="52">
        <f t="shared" si="1"/>
        <v>0</v>
      </c>
      <c r="H22" s="53" t="e">
        <f t="shared" si="2"/>
        <v>#DIV/0!</v>
      </c>
      <c r="I22" s="52">
        <f t="shared" si="3"/>
        <v>0</v>
      </c>
      <c r="J22" s="54">
        <f t="shared" si="0"/>
        <v>0</v>
      </c>
      <c r="K22" s="63"/>
      <c r="M22" s="57"/>
      <c r="N22" s="58"/>
      <c r="O22" s="59"/>
      <c r="P22" s="59"/>
      <c r="Q22" s="57"/>
      <c r="R22" s="56"/>
      <c r="S22" s="56"/>
      <c r="T22" s="56"/>
      <c r="U22" s="56"/>
    </row>
    <row r="23" spans="1:21" s="13" customFormat="1" ht="45" hidden="1" customHeight="1" x14ac:dyDescent="0.4">
      <c r="A23" s="43" t="s">
        <v>27</v>
      </c>
      <c r="B23" s="34">
        <v>13000000</v>
      </c>
      <c r="C23" s="62"/>
      <c r="D23" s="62">
        <v>0</v>
      </c>
      <c r="E23" s="62"/>
      <c r="F23" s="53" t="e">
        <f t="shared" si="4"/>
        <v>#DIV/0!</v>
      </c>
      <c r="G23" s="52">
        <f t="shared" si="1"/>
        <v>0</v>
      </c>
      <c r="H23" s="53" t="e">
        <f t="shared" si="2"/>
        <v>#DIV/0!</v>
      </c>
      <c r="I23" s="52">
        <f t="shared" si="3"/>
        <v>0</v>
      </c>
      <c r="J23" s="54">
        <f t="shared" si="0"/>
        <v>0</v>
      </c>
      <c r="K23" s="63"/>
      <c r="M23" s="57"/>
      <c r="N23" s="58"/>
      <c r="O23" s="59"/>
      <c r="P23" s="59"/>
      <c r="Q23" s="57"/>
      <c r="R23" s="56"/>
      <c r="S23" s="56"/>
      <c r="T23" s="56"/>
      <c r="U23" s="56"/>
    </row>
    <row r="24" spans="1:21" s="70" customFormat="1" ht="41.25" hidden="1" customHeight="1" x14ac:dyDescent="0.4">
      <c r="A24" s="43" t="s">
        <v>28</v>
      </c>
      <c r="B24" s="34">
        <v>13010000</v>
      </c>
      <c r="C24" s="62"/>
      <c r="D24" s="62">
        <v>0</v>
      </c>
      <c r="E24" s="62">
        <v>0</v>
      </c>
      <c r="F24" s="53" t="e">
        <f t="shared" si="4"/>
        <v>#DIV/0!</v>
      </c>
      <c r="G24" s="52">
        <f t="shared" si="1"/>
        <v>0</v>
      </c>
      <c r="H24" s="53" t="e">
        <f t="shared" si="2"/>
        <v>#DIV/0!</v>
      </c>
      <c r="I24" s="52">
        <f t="shared" si="3"/>
        <v>0</v>
      </c>
      <c r="J24" s="54">
        <f t="shared" si="0"/>
        <v>0</v>
      </c>
      <c r="K24" s="69"/>
      <c r="M24" s="57"/>
      <c r="N24" s="58"/>
      <c r="O24" s="59"/>
      <c r="P24" s="59"/>
      <c r="Q24" s="57"/>
      <c r="R24" s="56"/>
      <c r="S24" s="56"/>
      <c r="T24" s="56"/>
      <c r="U24" s="56"/>
    </row>
    <row r="25" spans="1:21" s="56" customFormat="1" ht="55.5" hidden="1" customHeight="1" x14ac:dyDescent="0.4">
      <c r="A25" s="71" t="s">
        <v>29</v>
      </c>
      <c r="B25" s="72">
        <v>13010100</v>
      </c>
      <c r="C25" s="62"/>
      <c r="D25" s="62">
        <v>0</v>
      </c>
      <c r="E25" s="62">
        <v>0</v>
      </c>
      <c r="F25" s="53" t="e">
        <f t="shared" si="4"/>
        <v>#DIV/0!</v>
      </c>
      <c r="G25" s="52">
        <f t="shared" si="1"/>
        <v>0</v>
      </c>
      <c r="H25" s="53" t="e">
        <f t="shared" si="2"/>
        <v>#DIV/0!</v>
      </c>
      <c r="I25" s="52">
        <f t="shared" si="3"/>
        <v>0</v>
      </c>
      <c r="J25" s="54">
        <f t="shared" si="0"/>
        <v>0</v>
      </c>
      <c r="K25" s="55"/>
      <c r="M25" s="57"/>
      <c r="N25" s="73"/>
      <c r="O25" s="59"/>
      <c r="P25" s="59"/>
      <c r="Q25" s="57"/>
    </row>
    <row r="26" spans="1:21" s="13" customFormat="1" ht="114.75" hidden="1" customHeight="1" x14ac:dyDescent="0.35">
      <c r="A26" s="60" t="s">
        <v>30</v>
      </c>
      <c r="B26" s="51">
        <v>13010200</v>
      </c>
      <c r="C26" s="62">
        <v>0</v>
      </c>
      <c r="D26" s="62">
        <v>0</v>
      </c>
      <c r="E26" s="62">
        <v>0</v>
      </c>
      <c r="F26" s="74" t="e">
        <f t="shared" si="4"/>
        <v>#DIV/0!</v>
      </c>
      <c r="G26" s="52">
        <f t="shared" si="1"/>
        <v>0</v>
      </c>
      <c r="H26" s="74" t="e">
        <f t="shared" si="2"/>
        <v>#DIV/0!</v>
      </c>
      <c r="I26" s="52">
        <f t="shared" si="3"/>
        <v>0</v>
      </c>
      <c r="J26" s="54">
        <f t="shared" si="0"/>
        <v>0</v>
      </c>
      <c r="K26" s="69"/>
      <c r="M26" s="59"/>
      <c r="N26" s="73"/>
      <c r="O26" s="59"/>
      <c r="P26" s="59"/>
      <c r="Q26" s="59"/>
      <c r="R26" s="56"/>
      <c r="S26" s="56"/>
      <c r="T26" s="56"/>
      <c r="U26" s="56"/>
    </row>
    <row r="27" spans="1:21" s="56" customFormat="1" ht="80.45" hidden="1" customHeight="1" x14ac:dyDescent="0.35">
      <c r="A27" s="60" t="s">
        <v>31</v>
      </c>
      <c r="B27" s="51">
        <v>13010300</v>
      </c>
      <c r="C27" s="62"/>
      <c r="D27" s="62"/>
      <c r="E27" s="62">
        <v>0</v>
      </c>
      <c r="F27" s="74" t="e">
        <f t="shared" si="4"/>
        <v>#DIV/0!</v>
      </c>
      <c r="G27" s="52">
        <f t="shared" si="1"/>
        <v>0</v>
      </c>
      <c r="H27" s="53" t="e">
        <f t="shared" si="2"/>
        <v>#DIV/0!</v>
      </c>
      <c r="I27" s="52">
        <f t="shared" si="3"/>
        <v>0</v>
      </c>
      <c r="J27" s="54">
        <f t="shared" si="0"/>
        <v>0</v>
      </c>
      <c r="K27" s="55"/>
      <c r="M27" s="59"/>
      <c r="N27" s="73"/>
      <c r="O27" s="59"/>
      <c r="P27" s="59"/>
      <c r="Q27" s="59"/>
    </row>
    <row r="28" spans="1:21" s="70" customFormat="1" ht="80.45" hidden="1" customHeight="1" x14ac:dyDescent="0.35">
      <c r="A28" s="64" t="s">
        <v>32</v>
      </c>
      <c r="B28" s="65">
        <v>13020000</v>
      </c>
      <c r="C28" s="62"/>
      <c r="D28" s="62"/>
      <c r="E28" s="62">
        <v>0</v>
      </c>
      <c r="F28" s="74" t="e">
        <f t="shared" si="4"/>
        <v>#DIV/0!</v>
      </c>
      <c r="G28" s="52">
        <f t="shared" si="1"/>
        <v>0</v>
      </c>
      <c r="H28" s="53" t="e">
        <f t="shared" si="2"/>
        <v>#DIV/0!</v>
      </c>
      <c r="I28" s="52">
        <f t="shared" si="3"/>
        <v>0</v>
      </c>
      <c r="J28" s="54">
        <f t="shared" si="0"/>
        <v>0</v>
      </c>
      <c r="K28" s="69"/>
      <c r="M28" s="59"/>
      <c r="N28" s="73"/>
      <c r="O28" s="59"/>
      <c r="P28" s="59"/>
      <c r="Q28" s="59"/>
      <c r="R28" s="56"/>
      <c r="S28" s="56"/>
      <c r="T28" s="56"/>
      <c r="U28" s="56"/>
    </row>
    <row r="29" spans="1:21" s="76" customFormat="1" ht="51.6" hidden="1" customHeight="1" x14ac:dyDescent="0.35">
      <c r="A29" s="60" t="s">
        <v>33</v>
      </c>
      <c r="B29" s="51">
        <v>13020200</v>
      </c>
      <c r="C29" s="62"/>
      <c r="D29" s="62"/>
      <c r="E29" s="62">
        <v>0</v>
      </c>
      <c r="F29" s="74" t="e">
        <f t="shared" si="4"/>
        <v>#DIV/0!</v>
      </c>
      <c r="G29" s="52">
        <f t="shared" si="1"/>
        <v>0</v>
      </c>
      <c r="H29" s="53" t="e">
        <f t="shared" si="2"/>
        <v>#DIV/0!</v>
      </c>
      <c r="I29" s="52">
        <f t="shared" si="3"/>
        <v>0</v>
      </c>
      <c r="J29" s="54">
        <f t="shared" si="0"/>
        <v>0</v>
      </c>
      <c r="K29" s="75"/>
      <c r="M29" s="59"/>
      <c r="N29" s="58"/>
      <c r="O29" s="59"/>
      <c r="P29" s="59"/>
      <c r="Q29" s="59"/>
      <c r="R29" s="56"/>
      <c r="S29" s="56"/>
      <c r="T29" s="56"/>
      <c r="U29" s="56"/>
    </row>
    <row r="30" spans="1:21" s="13" customFormat="1" ht="80.45" hidden="1" customHeight="1" x14ac:dyDescent="0.35">
      <c r="A30" s="60" t="s">
        <v>34</v>
      </c>
      <c r="B30" s="51">
        <v>13020300</v>
      </c>
      <c r="C30" s="62"/>
      <c r="D30" s="62"/>
      <c r="E30" s="62">
        <v>0</v>
      </c>
      <c r="F30" s="74" t="e">
        <f t="shared" si="4"/>
        <v>#DIV/0!</v>
      </c>
      <c r="G30" s="52">
        <f t="shared" si="1"/>
        <v>0</v>
      </c>
      <c r="H30" s="53" t="e">
        <f t="shared" si="2"/>
        <v>#DIV/0!</v>
      </c>
      <c r="I30" s="52">
        <f t="shared" si="3"/>
        <v>0</v>
      </c>
      <c r="J30" s="54">
        <f t="shared" si="0"/>
        <v>0</v>
      </c>
      <c r="K30" s="63"/>
      <c r="M30" s="59"/>
      <c r="N30" s="58"/>
      <c r="O30" s="59"/>
      <c r="P30" s="59"/>
      <c r="Q30" s="59"/>
      <c r="R30" s="56"/>
      <c r="S30" s="56"/>
      <c r="T30" s="56"/>
      <c r="U30" s="56"/>
    </row>
    <row r="31" spans="1:21" s="13" customFormat="1" ht="80.45" hidden="1" customHeight="1" x14ac:dyDescent="0.35">
      <c r="A31" s="60" t="s">
        <v>35</v>
      </c>
      <c r="B31" s="51">
        <v>13020400</v>
      </c>
      <c r="C31" s="62"/>
      <c r="D31" s="62"/>
      <c r="E31" s="62">
        <v>0</v>
      </c>
      <c r="F31" s="74" t="e">
        <f t="shared" si="4"/>
        <v>#DIV/0!</v>
      </c>
      <c r="G31" s="52">
        <f t="shared" si="1"/>
        <v>0</v>
      </c>
      <c r="H31" s="53" t="e">
        <f t="shared" si="2"/>
        <v>#DIV/0!</v>
      </c>
      <c r="I31" s="52">
        <f t="shared" si="3"/>
        <v>0</v>
      </c>
      <c r="J31" s="54">
        <f t="shared" si="0"/>
        <v>0</v>
      </c>
      <c r="K31" s="63"/>
      <c r="M31" s="59"/>
      <c r="N31" s="58"/>
      <c r="O31" s="59"/>
      <c r="P31" s="59"/>
      <c r="Q31" s="59"/>
      <c r="R31" s="56"/>
      <c r="S31" s="56"/>
      <c r="T31" s="56"/>
      <c r="U31" s="56"/>
    </row>
    <row r="32" spans="1:21" s="13" customFormat="1" ht="80.45" hidden="1" customHeight="1" x14ac:dyDescent="0.35">
      <c r="A32" s="60" t="s">
        <v>36</v>
      </c>
      <c r="B32" s="51">
        <v>13020500</v>
      </c>
      <c r="C32" s="62"/>
      <c r="D32" s="62"/>
      <c r="E32" s="62">
        <v>0</v>
      </c>
      <c r="F32" s="74" t="e">
        <f t="shared" si="4"/>
        <v>#DIV/0!</v>
      </c>
      <c r="G32" s="52">
        <f t="shared" si="1"/>
        <v>0</v>
      </c>
      <c r="H32" s="53" t="e">
        <f t="shared" si="2"/>
        <v>#DIV/0!</v>
      </c>
      <c r="I32" s="52">
        <f t="shared" si="3"/>
        <v>0</v>
      </c>
      <c r="J32" s="54">
        <f t="shared" si="0"/>
        <v>0</v>
      </c>
      <c r="K32" s="63"/>
      <c r="M32" s="59"/>
      <c r="N32" s="58"/>
      <c r="O32" s="59"/>
      <c r="P32" s="59"/>
      <c r="Q32" s="59"/>
      <c r="R32" s="56"/>
      <c r="S32" s="56"/>
      <c r="T32" s="56"/>
      <c r="U32" s="56"/>
    </row>
    <row r="33" spans="1:21" s="13" customFormat="1" ht="80.45" hidden="1" customHeight="1" x14ac:dyDescent="0.35">
      <c r="A33" s="60" t="s">
        <v>37</v>
      </c>
      <c r="B33" s="51">
        <v>13020600</v>
      </c>
      <c r="C33" s="62"/>
      <c r="D33" s="62"/>
      <c r="E33" s="62">
        <v>0</v>
      </c>
      <c r="F33" s="74" t="e">
        <f t="shared" si="4"/>
        <v>#DIV/0!</v>
      </c>
      <c r="G33" s="52">
        <f t="shared" si="1"/>
        <v>0</v>
      </c>
      <c r="H33" s="53" t="e">
        <f t="shared" si="2"/>
        <v>#DIV/0!</v>
      </c>
      <c r="I33" s="52">
        <f t="shared" si="3"/>
        <v>0</v>
      </c>
      <c r="J33" s="54">
        <f t="shared" si="0"/>
        <v>0</v>
      </c>
      <c r="K33" s="63"/>
      <c r="M33" s="59"/>
      <c r="N33" s="58"/>
      <c r="O33" s="59"/>
      <c r="P33" s="59"/>
      <c r="Q33" s="59"/>
      <c r="R33" s="56"/>
      <c r="S33" s="56"/>
      <c r="T33" s="56"/>
      <c r="U33" s="56"/>
    </row>
    <row r="34" spans="1:21" s="76" customFormat="1" ht="80.45" hidden="1" customHeight="1" x14ac:dyDescent="0.35">
      <c r="A34" s="64" t="s">
        <v>38</v>
      </c>
      <c r="B34" s="65">
        <v>13030000</v>
      </c>
      <c r="C34" s="62"/>
      <c r="D34" s="62"/>
      <c r="E34" s="62">
        <v>0</v>
      </c>
      <c r="F34" s="74" t="e">
        <f t="shared" si="4"/>
        <v>#DIV/0!</v>
      </c>
      <c r="G34" s="52">
        <f t="shared" si="1"/>
        <v>0</v>
      </c>
      <c r="H34" s="53" t="e">
        <f t="shared" si="2"/>
        <v>#DIV/0!</v>
      </c>
      <c r="I34" s="52">
        <f t="shared" si="3"/>
        <v>0</v>
      </c>
      <c r="J34" s="54">
        <f t="shared" si="0"/>
        <v>0</v>
      </c>
      <c r="K34" s="75"/>
      <c r="M34" s="59"/>
      <c r="N34" s="58"/>
      <c r="O34" s="59"/>
      <c r="P34" s="59"/>
      <c r="Q34" s="59"/>
      <c r="R34" s="56"/>
      <c r="S34" s="56"/>
      <c r="T34" s="56"/>
      <c r="U34" s="56"/>
    </row>
    <row r="35" spans="1:21" s="13" customFormat="1" ht="41.25" hidden="1" customHeight="1" x14ac:dyDescent="0.35">
      <c r="A35" s="60" t="s">
        <v>39</v>
      </c>
      <c r="B35" s="51">
        <v>13030200</v>
      </c>
      <c r="C35" s="62"/>
      <c r="D35" s="62"/>
      <c r="E35" s="62">
        <v>0</v>
      </c>
      <c r="F35" s="74" t="e">
        <f t="shared" si="4"/>
        <v>#DIV/0!</v>
      </c>
      <c r="G35" s="52">
        <f t="shared" si="1"/>
        <v>0</v>
      </c>
      <c r="H35" s="53" t="e">
        <f t="shared" si="2"/>
        <v>#DIV/0!</v>
      </c>
      <c r="I35" s="52">
        <f t="shared" si="3"/>
        <v>0</v>
      </c>
      <c r="J35" s="54">
        <f t="shared" si="0"/>
        <v>0</v>
      </c>
      <c r="K35" s="63"/>
      <c r="M35" s="59"/>
      <c r="N35" s="58"/>
      <c r="O35" s="59"/>
      <c r="P35" s="59"/>
      <c r="Q35" s="59"/>
      <c r="R35" s="56"/>
      <c r="S35" s="56"/>
      <c r="T35" s="56"/>
      <c r="U35" s="56"/>
    </row>
    <row r="36" spans="1:21" s="70" customFormat="1" ht="36" hidden="1" customHeight="1" x14ac:dyDescent="0.4">
      <c r="A36" s="71" t="s">
        <v>40</v>
      </c>
      <c r="B36" s="72">
        <v>13030500</v>
      </c>
      <c r="C36" s="62"/>
      <c r="D36" s="62">
        <v>0</v>
      </c>
      <c r="E36" s="62">
        <v>0</v>
      </c>
      <c r="F36" s="53" t="e">
        <f t="shared" si="4"/>
        <v>#DIV/0!</v>
      </c>
      <c r="G36" s="52">
        <f t="shared" si="1"/>
        <v>0</v>
      </c>
      <c r="H36" s="53" t="e">
        <f t="shared" si="2"/>
        <v>#DIV/0!</v>
      </c>
      <c r="I36" s="52">
        <f t="shared" si="3"/>
        <v>0</v>
      </c>
      <c r="J36" s="54">
        <f t="shared" si="0"/>
        <v>0</v>
      </c>
      <c r="K36" s="69"/>
      <c r="M36" s="57"/>
      <c r="N36" s="58"/>
      <c r="O36" s="59"/>
      <c r="P36" s="59"/>
      <c r="Q36" s="57"/>
      <c r="R36" s="56"/>
      <c r="S36" s="56"/>
      <c r="T36" s="56"/>
      <c r="U36" s="56"/>
    </row>
    <row r="37" spans="1:21" s="78" customFormat="1" ht="23.25" hidden="1" customHeight="1" x14ac:dyDescent="0.4">
      <c r="A37" s="71" t="s">
        <v>41</v>
      </c>
      <c r="B37" s="72">
        <v>13030600</v>
      </c>
      <c r="C37" s="62"/>
      <c r="D37" s="62">
        <v>0</v>
      </c>
      <c r="E37" s="62">
        <v>0</v>
      </c>
      <c r="F37" s="53" t="e">
        <f t="shared" si="4"/>
        <v>#DIV/0!</v>
      </c>
      <c r="G37" s="52">
        <f t="shared" si="1"/>
        <v>0</v>
      </c>
      <c r="H37" s="53" t="e">
        <f t="shared" si="2"/>
        <v>#DIV/0!</v>
      </c>
      <c r="I37" s="52">
        <f t="shared" si="3"/>
        <v>0</v>
      </c>
      <c r="J37" s="54">
        <f t="shared" si="0"/>
        <v>0</v>
      </c>
      <c r="K37" s="77"/>
      <c r="M37" s="57"/>
      <c r="N37" s="73"/>
      <c r="O37" s="59"/>
      <c r="P37" s="59"/>
      <c r="Q37" s="57"/>
      <c r="R37" s="79"/>
      <c r="S37" s="79"/>
      <c r="T37" s="79"/>
      <c r="U37" s="79"/>
    </row>
    <row r="38" spans="1:21" s="13" customFormat="1" ht="21.75" hidden="1" customHeight="1" x14ac:dyDescent="0.4">
      <c r="A38" s="71" t="s">
        <v>42</v>
      </c>
      <c r="B38" s="72">
        <v>13030700</v>
      </c>
      <c r="C38" s="62"/>
      <c r="D38" s="62">
        <v>0</v>
      </c>
      <c r="E38" s="62">
        <v>0</v>
      </c>
      <c r="F38" s="53" t="e">
        <f t="shared" si="4"/>
        <v>#DIV/0!</v>
      </c>
      <c r="G38" s="52">
        <f t="shared" si="1"/>
        <v>0</v>
      </c>
      <c r="H38" s="53" t="e">
        <f t="shared" si="2"/>
        <v>#DIV/0!</v>
      </c>
      <c r="I38" s="52">
        <f t="shared" si="3"/>
        <v>0</v>
      </c>
      <c r="J38" s="54">
        <f t="shared" si="0"/>
        <v>0</v>
      </c>
      <c r="K38" s="63"/>
      <c r="M38" s="57"/>
      <c r="N38" s="58"/>
      <c r="O38" s="59"/>
      <c r="P38" s="59"/>
      <c r="Q38" s="57"/>
      <c r="R38" s="56"/>
      <c r="S38" s="56"/>
      <c r="T38" s="56"/>
      <c r="U38" s="56"/>
    </row>
    <row r="39" spans="1:21" s="13" customFormat="1" ht="21" hidden="1" customHeight="1" x14ac:dyDescent="0.4">
      <c r="A39" s="71" t="s">
        <v>43</v>
      </c>
      <c r="B39" s="72">
        <v>13030800</v>
      </c>
      <c r="C39" s="62"/>
      <c r="D39" s="62">
        <v>0</v>
      </c>
      <c r="E39" s="62">
        <v>0</v>
      </c>
      <c r="F39" s="53" t="e">
        <f t="shared" si="4"/>
        <v>#DIV/0!</v>
      </c>
      <c r="G39" s="52">
        <f t="shared" si="1"/>
        <v>0</v>
      </c>
      <c r="H39" s="53" t="e">
        <f t="shared" si="2"/>
        <v>#DIV/0!</v>
      </c>
      <c r="I39" s="52">
        <f t="shared" si="3"/>
        <v>0</v>
      </c>
      <c r="J39" s="54">
        <f t="shared" si="0"/>
        <v>0</v>
      </c>
      <c r="K39" s="63"/>
      <c r="M39" s="57"/>
      <c r="N39" s="58"/>
      <c r="O39" s="59"/>
      <c r="P39" s="59"/>
      <c r="Q39" s="57"/>
      <c r="R39" s="56"/>
      <c r="S39" s="56"/>
      <c r="T39" s="56"/>
      <c r="U39" s="56"/>
    </row>
    <row r="40" spans="1:21" s="13" customFormat="1" ht="24" hidden="1" customHeight="1" x14ac:dyDescent="0.4">
      <c r="A40" s="71" t="s">
        <v>44</v>
      </c>
      <c r="B40" s="72">
        <v>13030900</v>
      </c>
      <c r="C40" s="62"/>
      <c r="D40" s="62">
        <v>0</v>
      </c>
      <c r="E40" s="62">
        <v>0</v>
      </c>
      <c r="F40" s="53" t="e">
        <f t="shared" si="4"/>
        <v>#DIV/0!</v>
      </c>
      <c r="G40" s="52">
        <f t="shared" si="1"/>
        <v>0</v>
      </c>
      <c r="H40" s="53" t="e">
        <f t="shared" si="2"/>
        <v>#DIV/0!</v>
      </c>
      <c r="I40" s="52">
        <f t="shared" si="3"/>
        <v>0</v>
      </c>
      <c r="J40" s="54">
        <f t="shared" si="0"/>
        <v>0</v>
      </c>
      <c r="K40" s="63"/>
      <c r="M40" s="57"/>
      <c r="N40" s="58"/>
      <c r="O40" s="59"/>
      <c r="P40" s="59"/>
      <c r="Q40" s="57"/>
      <c r="R40" s="56"/>
      <c r="S40" s="56"/>
      <c r="T40" s="56"/>
      <c r="U40" s="56"/>
    </row>
    <row r="41" spans="1:21" s="70" customFormat="1" ht="20.25" hidden="1" customHeight="1" x14ac:dyDescent="0.4">
      <c r="A41" s="71" t="s">
        <v>45</v>
      </c>
      <c r="B41" s="72">
        <v>13060000</v>
      </c>
      <c r="C41" s="62"/>
      <c r="D41" s="62">
        <v>0</v>
      </c>
      <c r="E41" s="62">
        <v>0</v>
      </c>
      <c r="F41" s="53" t="e">
        <f t="shared" si="4"/>
        <v>#DIV/0!</v>
      </c>
      <c r="G41" s="52">
        <f t="shared" si="1"/>
        <v>0</v>
      </c>
      <c r="H41" s="53" t="e">
        <f t="shared" si="2"/>
        <v>#DIV/0!</v>
      </c>
      <c r="I41" s="52">
        <f t="shared" si="3"/>
        <v>0</v>
      </c>
      <c r="J41" s="54">
        <f t="shared" si="0"/>
        <v>0</v>
      </c>
      <c r="K41" s="69"/>
      <c r="M41" s="57"/>
      <c r="N41" s="58"/>
      <c r="O41" s="59"/>
      <c r="P41" s="59"/>
      <c r="Q41" s="57"/>
      <c r="R41" s="56"/>
      <c r="S41" s="56"/>
      <c r="T41" s="56"/>
      <c r="U41" s="56"/>
    </row>
    <row r="42" spans="1:21" s="83" customFormat="1" ht="40.5" customHeight="1" x14ac:dyDescent="0.5">
      <c r="A42" s="80" t="s">
        <v>46</v>
      </c>
      <c r="B42" s="81">
        <v>14000000</v>
      </c>
      <c r="C42" s="35">
        <f>C46+C48+C59</f>
        <v>120000000</v>
      </c>
      <c r="D42" s="35">
        <f>D46+D48+D59</f>
        <v>51051568</v>
      </c>
      <c r="E42" s="35">
        <f>E46+E48+E59</f>
        <v>51881287.620000005</v>
      </c>
      <c r="F42" s="36">
        <f t="shared" si="4"/>
        <v>43.234406350000008</v>
      </c>
      <c r="G42" s="35">
        <f t="shared" si="1"/>
        <v>-68118712.379999995</v>
      </c>
      <c r="H42" s="36">
        <f t="shared" si="2"/>
        <v>101.62525785691834</v>
      </c>
      <c r="I42" s="35">
        <f t="shared" si="3"/>
        <v>829719.62000000477</v>
      </c>
      <c r="J42" s="37">
        <f t="shared" si="0"/>
        <v>10.29933537902037</v>
      </c>
      <c r="K42" s="82"/>
      <c r="M42" s="84"/>
      <c r="N42" s="85"/>
      <c r="O42" s="84"/>
      <c r="P42" s="84"/>
      <c r="Q42" s="84"/>
      <c r="R42" s="86"/>
      <c r="S42" s="86"/>
      <c r="T42" s="86"/>
      <c r="U42" s="86"/>
    </row>
    <row r="43" spans="1:21" s="13" customFormat="1" ht="34.5" hidden="1" customHeight="1" x14ac:dyDescent="0.4">
      <c r="A43" s="60" t="s">
        <v>47</v>
      </c>
      <c r="B43" s="51">
        <v>14020100</v>
      </c>
      <c r="C43" s="62"/>
      <c r="D43" s="62"/>
      <c r="E43" s="62">
        <v>0</v>
      </c>
      <c r="F43" s="53" t="e">
        <f t="shared" si="4"/>
        <v>#DIV/0!</v>
      </c>
      <c r="G43" s="52">
        <f t="shared" si="1"/>
        <v>0</v>
      </c>
      <c r="H43" s="53" t="e">
        <f t="shared" si="2"/>
        <v>#DIV/0!</v>
      </c>
      <c r="I43" s="52">
        <f t="shared" si="3"/>
        <v>0</v>
      </c>
      <c r="J43" s="54">
        <f t="shared" si="0"/>
        <v>0</v>
      </c>
      <c r="K43" s="63"/>
      <c r="M43" s="57"/>
      <c r="N43" s="58"/>
      <c r="O43" s="59"/>
      <c r="P43" s="59"/>
      <c r="Q43" s="57"/>
      <c r="R43" s="56"/>
      <c r="S43" s="56"/>
      <c r="T43" s="56"/>
      <c r="U43" s="56"/>
    </row>
    <row r="44" spans="1:21" s="13" customFormat="1" ht="38.25" hidden="1" customHeight="1" x14ac:dyDescent="0.4">
      <c r="A44" s="60" t="s">
        <v>48</v>
      </c>
      <c r="B44" s="51">
        <v>14020200</v>
      </c>
      <c r="C44" s="62"/>
      <c r="D44" s="62"/>
      <c r="E44" s="62">
        <v>0</v>
      </c>
      <c r="F44" s="53" t="e">
        <f t="shared" si="4"/>
        <v>#DIV/0!</v>
      </c>
      <c r="G44" s="52">
        <f t="shared" si="1"/>
        <v>0</v>
      </c>
      <c r="H44" s="53" t="e">
        <f t="shared" si="2"/>
        <v>#DIV/0!</v>
      </c>
      <c r="I44" s="52">
        <f t="shared" si="3"/>
        <v>0</v>
      </c>
      <c r="J44" s="54">
        <f t="shared" si="0"/>
        <v>0</v>
      </c>
      <c r="K44" s="63"/>
      <c r="M44" s="57"/>
      <c r="N44" s="58"/>
      <c r="O44" s="59"/>
      <c r="P44" s="59"/>
      <c r="Q44" s="57"/>
      <c r="R44" s="56"/>
      <c r="S44" s="56"/>
      <c r="T44" s="56"/>
      <c r="U44" s="56"/>
    </row>
    <row r="45" spans="1:21" s="83" customFormat="1" ht="75.75" hidden="1" customHeight="1" x14ac:dyDescent="0.5">
      <c r="A45" s="87" t="s">
        <v>49</v>
      </c>
      <c r="B45" s="81">
        <v>14020000</v>
      </c>
      <c r="C45" s="35">
        <f>C46</f>
        <v>10000000</v>
      </c>
      <c r="D45" s="35">
        <f>D46</f>
        <v>5325000</v>
      </c>
      <c r="E45" s="35">
        <f>E46</f>
        <v>5434844.3400000008</v>
      </c>
      <c r="F45" s="36">
        <f t="shared" si="4"/>
        <v>54.348443400000015</v>
      </c>
      <c r="G45" s="35">
        <f t="shared" si="1"/>
        <v>-4565155.6599999992</v>
      </c>
      <c r="H45" s="36">
        <f t="shared" si="2"/>
        <v>102.06280450704226</v>
      </c>
      <c r="I45" s="35">
        <f t="shared" si="3"/>
        <v>109844.34000000078</v>
      </c>
      <c r="J45" s="37">
        <f t="shared" si="0"/>
        <v>1.0789108589674326</v>
      </c>
      <c r="K45" s="82"/>
      <c r="M45" s="84"/>
      <c r="N45" s="85"/>
      <c r="O45" s="84"/>
      <c r="P45" s="84"/>
      <c r="Q45" s="84"/>
      <c r="R45" s="86"/>
      <c r="S45" s="86"/>
      <c r="T45" s="86"/>
      <c r="U45" s="86"/>
    </row>
    <row r="46" spans="1:21" s="91" customFormat="1" ht="48" customHeight="1" x14ac:dyDescent="0.4">
      <c r="A46" s="88" t="s">
        <v>50</v>
      </c>
      <c r="B46" s="89">
        <v>14021900</v>
      </c>
      <c r="C46" s="62">
        <v>10000000</v>
      </c>
      <c r="D46" s="62">
        <v>5325000</v>
      </c>
      <c r="E46" s="62">
        <v>5434844.3400000008</v>
      </c>
      <c r="F46" s="53">
        <f t="shared" si="4"/>
        <v>54.348443400000015</v>
      </c>
      <c r="G46" s="52">
        <f t="shared" si="1"/>
        <v>-4565155.6599999992</v>
      </c>
      <c r="H46" s="53">
        <f t="shared" si="2"/>
        <v>102.06280450704226</v>
      </c>
      <c r="I46" s="52">
        <f t="shared" si="3"/>
        <v>109844.34000000078</v>
      </c>
      <c r="J46" s="54">
        <f t="shared" si="0"/>
        <v>1.0789108589674326</v>
      </c>
      <c r="K46" s="90"/>
      <c r="M46" s="92"/>
      <c r="N46" s="93"/>
      <c r="O46" s="94"/>
      <c r="P46" s="94"/>
      <c r="Q46" s="92"/>
      <c r="R46" s="95"/>
      <c r="S46" s="95"/>
      <c r="T46" s="95"/>
      <c r="U46" s="95"/>
    </row>
    <row r="47" spans="1:21" s="98" customFormat="1" ht="73.5" hidden="1" customHeight="1" x14ac:dyDescent="0.4">
      <c r="A47" s="96" t="s">
        <v>51</v>
      </c>
      <c r="B47" s="81">
        <v>14030000</v>
      </c>
      <c r="C47" s="35">
        <f>C48</f>
        <v>70000000</v>
      </c>
      <c r="D47" s="35">
        <f>D48</f>
        <v>20565000</v>
      </c>
      <c r="E47" s="35">
        <f>E48</f>
        <v>20575591.590000004</v>
      </c>
      <c r="F47" s="36">
        <f t="shared" si="4"/>
        <v>29.39370227142858</v>
      </c>
      <c r="G47" s="35">
        <f t="shared" si="1"/>
        <v>-49424408.409999996</v>
      </c>
      <c r="H47" s="36">
        <f t="shared" si="2"/>
        <v>100.05150299051789</v>
      </c>
      <c r="I47" s="35">
        <f t="shared" si="3"/>
        <v>10591.590000003576</v>
      </c>
      <c r="J47" s="37">
        <f t="shared" si="0"/>
        <v>4.0846117767799726</v>
      </c>
      <c r="K47" s="97"/>
      <c r="M47" s="92"/>
      <c r="N47" s="99"/>
      <c r="O47" s="92"/>
      <c r="P47" s="92"/>
      <c r="Q47" s="92"/>
      <c r="R47" s="100"/>
      <c r="S47" s="100"/>
      <c r="T47" s="100"/>
      <c r="U47" s="100"/>
    </row>
    <row r="48" spans="1:21" s="102" customFormat="1" ht="39" customHeight="1" x14ac:dyDescent="0.4">
      <c r="A48" s="88" t="s">
        <v>50</v>
      </c>
      <c r="B48" s="89">
        <v>14031900</v>
      </c>
      <c r="C48" s="62">
        <v>70000000</v>
      </c>
      <c r="D48" s="62">
        <v>20565000</v>
      </c>
      <c r="E48" s="62">
        <v>20575591.590000004</v>
      </c>
      <c r="F48" s="53">
        <f t="shared" si="4"/>
        <v>29.39370227142858</v>
      </c>
      <c r="G48" s="52">
        <f t="shared" si="1"/>
        <v>-49424408.409999996</v>
      </c>
      <c r="H48" s="53">
        <f t="shared" si="2"/>
        <v>100.05150299051789</v>
      </c>
      <c r="I48" s="52">
        <f t="shared" si="3"/>
        <v>10591.590000003576</v>
      </c>
      <c r="J48" s="54">
        <f t="shared" si="0"/>
        <v>4.0846117767799726</v>
      </c>
      <c r="K48" s="101"/>
      <c r="M48" s="92"/>
      <c r="N48" s="93"/>
      <c r="O48" s="94"/>
      <c r="P48" s="94"/>
      <c r="Q48" s="92"/>
      <c r="R48" s="95"/>
      <c r="S48" s="95"/>
      <c r="T48" s="95"/>
      <c r="U48" s="95"/>
    </row>
    <row r="49" spans="1:21" s="13" customFormat="1" ht="50.25" hidden="1" customHeight="1" x14ac:dyDescent="0.4">
      <c r="A49" s="60" t="s">
        <v>52</v>
      </c>
      <c r="B49" s="89">
        <v>14020800</v>
      </c>
      <c r="C49" s="62"/>
      <c r="D49" s="62">
        <v>0</v>
      </c>
      <c r="E49" s="62">
        <v>0</v>
      </c>
      <c r="F49" s="53" t="e">
        <f t="shared" si="4"/>
        <v>#DIV/0!</v>
      </c>
      <c r="G49" s="52">
        <f t="shared" si="1"/>
        <v>0</v>
      </c>
      <c r="H49" s="53" t="e">
        <f t="shared" si="2"/>
        <v>#DIV/0!</v>
      </c>
      <c r="I49" s="52">
        <f t="shared" si="3"/>
        <v>0</v>
      </c>
      <c r="J49" s="54">
        <f t="shared" si="0"/>
        <v>0</v>
      </c>
      <c r="K49" s="63"/>
      <c r="M49" s="57"/>
      <c r="N49" s="58"/>
      <c r="O49" s="59"/>
      <c r="P49" s="59"/>
      <c r="Q49" s="57"/>
      <c r="R49" s="56"/>
      <c r="S49" s="56"/>
      <c r="T49" s="56"/>
      <c r="U49" s="56"/>
    </row>
    <row r="50" spans="1:21" s="13" customFormat="1" ht="54" hidden="1" customHeight="1" x14ac:dyDescent="0.4">
      <c r="A50" s="60" t="s">
        <v>53</v>
      </c>
      <c r="B50" s="89">
        <v>14020900</v>
      </c>
      <c r="C50" s="62"/>
      <c r="D50" s="62">
        <v>0</v>
      </c>
      <c r="E50" s="62">
        <v>0</v>
      </c>
      <c r="F50" s="53" t="e">
        <f t="shared" si="4"/>
        <v>#DIV/0!</v>
      </c>
      <c r="G50" s="52">
        <f t="shared" si="1"/>
        <v>0</v>
      </c>
      <c r="H50" s="53" t="e">
        <f t="shared" si="2"/>
        <v>#DIV/0!</v>
      </c>
      <c r="I50" s="52">
        <f t="shared" si="3"/>
        <v>0</v>
      </c>
      <c r="J50" s="54">
        <f t="shared" si="0"/>
        <v>0</v>
      </c>
      <c r="K50" s="63"/>
      <c r="M50" s="57"/>
      <c r="N50" s="58"/>
      <c r="O50" s="59"/>
      <c r="P50" s="59"/>
      <c r="Q50" s="57"/>
      <c r="R50" s="56"/>
      <c r="S50" s="56"/>
      <c r="T50" s="56"/>
      <c r="U50" s="56"/>
    </row>
    <row r="51" spans="1:21" s="76" customFormat="1" ht="33" hidden="1" customHeight="1" x14ac:dyDescent="0.4">
      <c r="A51" s="60" t="s">
        <v>54</v>
      </c>
      <c r="B51" s="89">
        <v>14021000</v>
      </c>
      <c r="C51" s="62"/>
      <c r="D51" s="62">
        <v>0</v>
      </c>
      <c r="E51" s="62">
        <v>0</v>
      </c>
      <c r="F51" s="53" t="e">
        <f t="shared" si="4"/>
        <v>#DIV/0!</v>
      </c>
      <c r="G51" s="52">
        <f t="shared" si="1"/>
        <v>0</v>
      </c>
      <c r="H51" s="53" t="e">
        <f t="shared" si="2"/>
        <v>#DIV/0!</v>
      </c>
      <c r="I51" s="52">
        <f t="shared" si="3"/>
        <v>0</v>
      </c>
      <c r="J51" s="54">
        <f t="shared" si="0"/>
        <v>0</v>
      </c>
      <c r="K51" s="75"/>
      <c r="M51" s="57"/>
      <c r="N51" s="58"/>
      <c r="O51" s="59"/>
      <c r="P51" s="59"/>
      <c r="Q51" s="57"/>
      <c r="R51" s="56"/>
      <c r="S51" s="56"/>
      <c r="T51" s="56"/>
      <c r="U51" s="56"/>
    </row>
    <row r="52" spans="1:21" s="13" customFormat="1" ht="54" hidden="1" customHeight="1" x14ac:dyDescent="0.4">
      <c r="A52" s="60" t="s">
        <v>55</v>
      </c>
      <c r="B52" s="89">
        <v>14021100</v>
      </c>
      <c r="C52" s="62"/>
      <c r="D52" s="62">
        <v>0</v>
      </c>
      <c r="E52" s="62">
        <v>0</v>
      </c>
      <c r="F52" s="53" t="e">
        <f t="shared" si="4"/>
        <v>#DIV/0!</v>
      </c>
      <c r="G52" s="52">
        <f t="shared" si="1"/>
        <v>0</v>
      </c>
      <c r="H52" s="53" t="e">
        <f t="shared" si="2"/>
        <v>#DIV/0!</v>
      </c>
      <c r="I52" s="52">
        <f t="shared" si="3"/>
        <v>0</v>
      </c>
      <c r="J52" s="54">
        <f t="shared" si="0"/>
        <v>0</v>
      </c>
      <c r="K52" s="63"/>
      <c r="M52" s="57"/>
      <c r="N52" s="58"/>
      <c r="O52" s="59"/>
      <c r="P52" s="59"/>
      <c r="Q52" s="57"/>
      <c r="R52" s="56"/>
      <c r="S52" s="56"/>
      <c r="T52" s="56"/>
      <c r="U52" s="56"/>
    </row>
    <row r="53" spans="1:21" s="13" customFormat="1" ht="52.5" hidden="1" customHeight="1" x14ac:dyDescent="0.4">
      <c r="A53" s="60" t="s">
        <v>56</v>
      </c>
      <c r="B53" s="89">
        <v>14021200</v>
      </c>
      <c r="C53" s="62"/>
      <c r="D53" s="62">
        <v>0</v>
      </c>
      <c r="E53" s="62">
        <v>0</v>
      </c>
      <c r="F53" s="53" t="e">
        <f t="shared" si="4"/>
        <v>#DIV/0!</v>
      </c>
      <c r="G53" s="52">
        <f t="shared" si="1"/>
        <v>0</v>
      </c>
      <c r="H53" s="53" t="e">
        <f t="shared" si="2"/>
        <v>#DIV/0!</v>
      </c>
      <c r="I53" s="52">
        <f t="shared" si="3"/>
        <v>0</v>
      </c>
      <c r="J53" s="54">
        <f t="shared" si="0"/>
        <v>0</v>
      </c>
      <c r="K53" s="63"/>
      <c r="M53" s="57"/>
      <c r="N53" s="58"/>
      <c r="O53" s="59"/>
      <c r="P53" s="59"/>
      <c r="Q53" s="57"/>
      <c r="R53" s="56"/>
      <c r="S53" s="56"/>
      <c r="T53" s="56"/>
      <c r="U53" s="56"/>
    </row>
    <row r="54" spans="1:21" s="104" customFormat="1" ht="27" hidden="1" customHeight="1" x14ac:dyDescent="0.4">
      <c r="A54" s="60" t="s">
        <v>57</v>
      </c>
      <c r="B54" s="89">
        <v>14021300</v>
      </c>
      <c r="C54" s="62"/>
      <c r="D54" s="62">
        <v>0</v>
      </c>
      <c r="E54" s="62">
        <v>0</v>
      </c>
      <c r="F54" s="53" t="e">
        <f t="shared" si="4"/>
        <v>#DIV/0!</v>
      </c>
      <c r="G54" s="52">
        <f t="shared" si="1"/>
        <v>0</v>
      </c>
      <c r="H54" s="53" t="e">
        <f t="shared" si="2"/>
        <v>#DIV/0!</v>
      </c>
      <c r="I54" s="52">
        <f t="shared" si="3"/>
        <v>0</v>
      </c>
      <c r="J54" s="54">
        <f t="shared" si="0"/>
        <v>0</v>
      </c>
      <c r="K54" s="103"/>
      <c r="M54" s="57"/>
      <c r="N54" s="105"/>
      <c r="O54" s="57"/>
      <c r="P54" s="57"/>
      <c r="Q54" s="57"/>
      <c r="R54" s="106"/>
      <c r="S54" s="106"/>
      <c r="T54" s="106"/>
      <c r="U54" s="106"/>
    </row>
    <row r="55" spans="1:21" s="13" customFormat="1" ht="40.5" hidden="1" customHeight="1" x14ac:dyDescent="0.4">
      <c r="A55" s="60" t="s">
        <v>58</v>
      </c>
      <c r="B55" s="89">
        <v>14021600</v>
      </c>
      <c r="C55" s="62"/>
      <c r="D55" s="62">
        <v>0</v>
      </c>
      <c r="E55" s="62">
        <v>0</v>
      </c>
      <c r="F55" s="53" t="e">
        <f t="shared" si="4"/>
        <v>#DIV/0!</v>
      </c>
      <c r="G55" s="52">
        <f t="shared" si="1"/>
        <v>0</v>
      </c>
      <c r="H55" s="53" t="e">
        <f t="shared" si="2"/>
        <v>#DIV/0!</v>
      </c>
      <c r="I55" s="52">
        <f t="shared" si="3"/>
        <v>0</v>
      </c>
      <c r="J55" s="54">
        <f t="shared" si="0"/>
        <v>0</v>
      </c>
      <c r="K55" s="63"/>
      <c r="M55" s="57"/>
      <c r="N55" s="58"/>
      <c r="O55" s="59"/>
      <c r="P55" s="59"/>
      <c r="Q55" s="57"/>
      <c r="R55" s="56"/>
      <c r="S55" s="56"/>
      <c r="T55" s="56"/>
      <c r="U55" s="56"/>
    </row>
    <row r="56" spans="1:21" s="13" customFormat="1" ht="34.5" hidden="1" customHeight="1" x14ac:dyDescent="0.4">
      <c r="A56" s="60" t="s">
        <v>59</v>
      </c>
      <c r="B56" s="89">
        <v>14021700</v>
      </c>
      <c r="C56" s="62"/>
      <c r="D56" s="62">
        <v>0</v>
      </c>
      <c r="E56" s="62">
        <v>0</v>
      </c>
      <c r="F56" s="53" t="e">
        <f t="shared" si="4"/>
        <v>#DIV/0!</v>
      </c>
      <c r="G56" s="52">
        <f t="shared" si="1"/>
        <v>0</v>
      </c>
      <c r="H56" s="53" t="e">
        <f t="shared" si="2"/>
        <v>#DIV/0!</v>
      </c>
      <c r="I56" s="52">
        <f t="shared" si="3"/>
        <v>0</v>
      </c>
      <c r="J56" s="54">
        <f t="shared" si="0"/>
        <v>0</v>
      </c>
      <c r="K56" s="63"/>
      <c r="M56" s="57"/>
      <c r="N56" s="58"/>
      <c r="O56" s="59"/>
      <c r="P56" s="59"/>
      <c r="Q56" s="57"/>
      <c r="R56" s="56"/>
      <c r="S56" s="56"/>
      <c r="T56" s="56"/>
      <c r="U56" s="56"/>
    </row>
    <row r="57" spans="1:21" s="13" customFormat="1" ht="28.5" hidden="1" customHeight="1" x14ac:dyDescent="0.4">
      <c r="A57" s="60" t="s">
        <v>60</v>
      </c>
      <c r="B57" s="89">
        <v>14021800</v>
      </c>
      <c r="C57" s="62"/>
      <c r="D57" s="62">
        <v>0</v>
      </c>
      <c r="E57" s="62">
        <v>0</v>
      </c>
      <c r="F57" s="53" t="e">
        <f t="shared" si="4"/>
        <v>#DIV/0!</v>
      </c>
      <c r="G57" s="52">
        <f t="shared" si="1"/>
        <v>0</v>
      </c>
      <c r="H57" s="53" t="e">
        <f t="shared" si="2"/>
        <v>#DIV/0!</v>
      </c>
      <c r="I57" s="52">
        <f t="shared" si="3"/>
        <v>0</v>
      </c>
      <c r="J57" s="54">
        <f t="shared" si="0"/>
        <v>0</v>
      </c>
      <c r="K57" s="63"/>
      <c r="M57" s="57"/>
      <c r="N57" s="58"/>
      <c r="O57" s="59"/>
      <c r="P57" s="59"/>
      <c r="Q57" s="57"/>
      <c r="R57" s="56"/>
      <c r="S57" s="56"/>
      <c r="T57" s="56"/>
      <c r="U57" s="56"/>
    </row>
    <row r="58" spans="1:21" s="13" customFormat="1" ht="28.5" hidden="1" customHeight="1" x14ac:dyDescent="0.4">
      <c r="A58" s="60" t="s">
        <v>61</v>
      </c>
      <c r="B58" s="89">
        <v>14022300</v>
      </c>
      <c r="C58" s="62"/>
      <c r="D58" s="62">
        <v>0</v>
      </c>
      <c r="E58" s="62">
        <v>0</v>
      </c>
      <c r="F58" s="53" t="e">
        <f t="shared" si="4"/>
        <v>#DIV/0!</v>
      </c>
      <c r="G58" s="52">
        <f t="shared" si="1"/>
        <v>0</v>
      </c>
      <c r="H58" s="53" t="e">
        <f t="shared" si="2"/>
        <v>#DIV/0!</v>
      </c>
      <c r="I58" s="52">
        <f t="shared" si="3"/>
        <v>0</v>
      </c>
      <c r="J58" s="54">
        <f t="shared" si="0"/>
        <v>0</v>
      </c>
      <c r="K58" s="63"/>
      <c r="M58" s="57"/>
      <c r="N58" s="58"/>
      <c r="O58" s="59"/>
      <c r="P58" s="59"/>
      <c r="Q58" s="57"/>
      <c r="R58" s="56"/>
      <c r="S58" s="56"/>
      <c r="T58" s="56"/>
      <c r="U58" s="56"/>
    </row>
    <row r="59" spans="1:21" s="91" customFormat="1" ht="67.5" customHeight="1" x14ac:dyDescent="0.4">
      <c r="A59" s="60" t="s">
        <v>62</v>
      </c>
      <c r="B59" s="89">
        <v>14040000</v>
      </c>
      <c r="C59" s="62">
        <v>40000000</v>
      </c>
      <c r="D59" s="62">
        <v>25161568</v>
      </c>
      <c r="E59" s="62">
        <v>25870851.689999998</v>
      </c>
      <c r="F59" s="53">
        <f t="shared" si="4"/>
        <v>64.677129225000002</v>
      </c>
      <c r="G59" s="52">
        <f t="shared" si="1"/>
        <v>-14129148.310000002</v>
      </c>
      <c r="H59" s="53">
        <f t="shared" si="2"/>
        <v>102.81891688944027</v>
      </c>
      <c r="I59" s="52">
        <f t="shared" si="3"/>
        <v>709283.68999999762</v>
      </c>
      <c r="J59" s="54">
        <f t="shared" si="0"/>
        <v>5.1358127432729646</v>
      </c>
      <c r="K59" s="90"/>
      <c r="M59" s="94"/>
      <c r="N59" s="93"/>
      <c r="O59" s="94"/>
      <c r="P59" s="94"/>
      <c r="Q59" s="94"/>
      <c r="R59" s="95"/>
      <c r="S59" s="95"/>
      <c r="T59" s="95"/>
      <c r="U59" s="95"/>
    </row>
    <row r="60" spans="1:21" s="109" customFormat="1" ht="30.75" hidden="1" customHeight="1" x14ac:dyDescent="0.25">
      <c r="A60" s="107" t="s">
        <v>63</v>
      </c>
      <c r="B60" s="51">
        <v>15010800</v>
      </c>
      <c r="C60" s="52"/>
      <c r="D60" s="52"/>
      <c r="E60" s="52"/>
      <c r="F60" s="53" t="e">
        <f t="shared" si="4"/>
        <v>#DIV/0!</v>
      </c>
      <c r="G60" s="52">
        <f t="shared" si="1"/>
        <v>0</v>
      </c>
      <c r="H60" s="53" t="e">
        <f t="shared" si="2"/>
        <v>#DIV/0!</v>
      </c>
      <c r="I60" s="52">
        <f t="shared" si="3"/>
        <v>0</v>
      </c>
      <c r="J60" s="54">
        <f t="shared" si="0"/>
        <v>0</v>
      </c>
      <c r="K60" s="108"/>
      <c r="M60" s="110"/>
      <c r="N60" s="3"/>
      <c r="O60" s="111"/>
      <c r="P60" s="111"/>
      <c r="Q60" s="49"/>
      <c r="R60" s="2"/>
      <c r="S60" s="2"/>
      <c r="T60" s="2"/>
      <c r="U60" s="2"/>
    </row>
    <row r="61" spans="1:21" ht="26.25" hidden="1" customHeight="1" x14ac:dyDescent="0.25">
      <c r="A61" s="107" t="s">
        <v>64</v>
      </c>
      <c r="B61" s="51">
        <v>15010900</v>
      </c>
      <c r="C61" s="52"/>
      <c r="D61" s="52"/>
      <c r="E61" s="52"/>
      <c r="F61" s="53" t="e">
        <f t="shared" si="4"/>
        <v>#DIV/0!</v>
      </c>
      <c r="G61" s="52">
        <f t="shared" si="1"/>
        <v>0</v>
      </c>
      <c r="H61" s="53" t="e">
        <f t="shared" si="2"/>
        <v>#DIV/0!</v>
      </c>
      <c r="I61" s="52">
        <f t="shared" si="3"/>
        <v>0</v>
      </c>
      <c r="J61" s="54">
        <f t="shared" si="0"/>
        <v>0</v>
      </c>
      <c r="K61" s="112"/>
      <c r="M61" s="110"/>
      <c r="O61" s="111"/>
      <c r="P61" s="111"/>
      <c r="Q61" s="49"/>
    </row>
    <row r="62" spans="1:21" s="45" customFormat="1" ht="44.25" hidden="1" customHeight="1" x14ac:dyDescent="0.25">
      <c r="A62" s="107" t="s">
        <v>65</v>
      </c>
      <c r="B62" s="51">
        <v>15011000</v>
      </c>
      <c r="C62" s="52"/>
      <c r="D62" s="52"/>
      <c r="E62" s="52"/>
      <c r="F62" s="53" t="e">
        <f t="shared" si="4"/>
        <v>#DIV/0!</v>
      </c>
      <c r="G62" s="52">
        <f t="shared" si="1"/>
        <v>0</v>
      </c>
      <c r="H62" s="53" t="e">
        <f t="shared" si="2"/>
        <v>#DIV/0!</v>
      </c>
      <c r="I62" s="52">
        <f t="shared" si="3"/>
        <v>0</v>
      </c>
      <c r="J62" s="54">
        <f t="shared" si="0"/>
        <v>0</v>
      </c>
      <c r="K62" s="44"/>
      <c r="M62" s="110"/>
      <c r="N62" s="47"/>
      <c r="O62" s="48"/>
      <c r="P62" s="48"/>
      <c r="Q62" s="49"/>
      <c r="R62" s="46"/>
      <c r="S62" s="46"/>
      <c r="T62" s="46"/>
      <c r="U62" s="46"/>
    </row>
    <row r="63" spans="1:21" ht="53.25" hidden="1" customHeight="1" x14ac:dyDescent="0.25">
      <c r="A63" s="107" t="s">
        <v>66</v>
      </c>
      <c r="B63" s="51">
        <v>15011100</v>
      </c>
      <c r="C63" s="52"/>
      <c r="D63" s="52"/>
      <c r="E63" s="52"/>
      <c r="F63" s="53" t="e">
        <f t="shared" si="4"/>
        <v>#DIV/0!</v>
      </c>
      <c r="G63" s="52">
        <f t="shared" si="1"/>
        <v>0</v>
      </c>
      <c r="H63" s="53" t="e">
        <f t="shared" si="2"/>
        <v>#DIV/0!</v>
      </c>
      <c r="I63" s="52">
        <f t="shared" si="3"/>
        <v>0</v>
      </c>
      <c r="J63" s="54">
        <f t="shared" si="0"/>
        <v>0</v>
      </c>
      <c r="K63" s="112"/>
      <c r="M63" s="110"/>
      <c r="O63" s="111"/>
      <c r="P63" s="111"/>
      <c r="Q63" s="49"/>
    </row>
    <row r="64" spans="1:21" ht="58.5" hidden="1" customHeight="1" x14ac:dyDescent="0.25">
      <c r="A64" s="107" t="s">
        <v>67</v>
      </c>
      <c r="B64" s="51">
        <v>16010200</v>
      </c>
      <c r="C64" s="52"/>
      <c r="D64" s="52"/>
      <c r="E64" s="52"/>
      <c r="F64" s="53" t="e">
        <f t="shared" si="4"/>
        <v>#DIV/0!</v>
      </c>
      <c r="G64" s="52">
        <f t="shared" si="1"/>
        <v>0</v>
      </c>
      <c r="H64" s="53" t="e">
        <f t="shared" si="2"/>
        <v>#DIV/0!</v>
      </c>
      <c r="I64" s="52">
        <f t="shared" si="3"/>
        <v>0</v>
      </c>
      <c r="J64" s="54">
        <f t="shared" si="0"/>
        <v>0</v>
      </c>
      <c r="K64" s="112"/>
      <c r="M64" s="110"/>
      <c r="O64" s="111"/>
      <c r="P64" s="111"/>
      <c r="Q64" s="49"/>
    </row>
    <row r="65" spans="1:21" s="114" customFormat="1" ht="48" customHeight="1" x14ac:dyDescent="0.5">
      <c r="A65" s="33" t="s">
        <v>68</v>
      </c>
      <c r="B65" s="34">
        <v>18000000</v>
      </c>
      <c r="C65" s="35">
        <f>C66+C83+C111+C108</f>
        <v>220855002</v>
      </c>
      <c r="D65" s="35">
        <f>D66+D83+D111+D108</f>
        <v>112727800</v>
      </c>
      <c r="E65" s="35">
        <f>E66+E83+E111+E108</f>
        <v>125648915.28</v>
      </c>
      <c r="F65" s="36">
        <f t="shared" si="4"/>
        <v>56.892039637843475</v>
      </c>
      <c r="G65" s="35">
        <f t="shared" si="1"/>
        <v>-95206086.719999999</v>
      </c>
      <c r="H65" s="36">
        <f t="shared" si="2"/>
        <v>111.4622260702329</v>
      </c>
      <c r="I65" s="35">
        <f t="shared" si="3"/>
        <v>12921115.280000001</v>
      </c>
      <c r="J65" s="37">
        <f t="shared" si="0"/>
        <v>24.943488834690513</v>
      </c>
      <c r="K65" s="113"/>
      <c r="M65" s="40"/>
      <c r="N65" s="41"/>
      <c r="O65" s="40"/>
      <c r="P65" s="40"/>
      <c r="Q65" s="40"/>
      <c r="R65" s="42"/>
      <c r="S65" s="42"/>
      <c r="T65" s="42"/>
      <c r="U65" s="42"/>
    </row>
    <row r="66" spans="1:21" s="106" customFormat="1" ht="45" customHeight="1" x14ac:dyDescent="0.4">
      <c r="A66" s="115" t="s">
        <v>69</v>
      </c>
      <c r="B66" s="34">
        <v>18010000</v>
      </c>
      <c r="C66" s="35">
        <f>C67+C72+C78</f>
        <v>149250000</v>
      </c>
      <c r="D66" s="35">
        <f>D67+D72+D78</f>
        <v>74710000</v>
      </c>
      <c r="E66" s="35">
        <f>E67+E72+E78</f>
        <v>82881345.5</v>
      </c>
      <c r="F66" s="36">
        <f t="shared" si="4"/>
        <v>55.531889782244562</v>
      </c>
      <c r="G66" s="35">
        <f t="shared" si="1"/>
        <v>-66368654.5</v>
      </c>
      <c r="H66" s="36">
        <f t="shared" si="2"/>
        <v>110.93741868558426</v>
      </c>
      <c r="I66" s="35">
        <f t="shared" si="3"/>
        <v>8171345.5</v>
      </c>
      <c r="J66" s="37">
        <f t="shared" si="0"/>
        <v>16.453384507748666</v>
      </c>
      <c r="K66" s="116"/>
      <c r="M66" s="57"/>
      <c r="N66" s="105"/>
      <c r="O66" s="57"/>
      <c r="P66" s="57"/>
      <c r="Q66" s="57"/>
    </row>
    <row r="67" spans="1:21" s="56" customFormat="1" ht="73.5" customHeight="1" x14ac:dyDescent="0.4">
      <c r="A67" s="117" t="s">
        <v>70</v>
      </c>
      <c r="B67" s="118" t="s">
        <v>71</v>
      </c>
      <c r="C67" s="52">
        <v>4350000</v>
      </c>
      <c r="D67" s="52">
        <v>1545000</v>
      </c>
      <c r="E67" s="52">
        <v>2050642.4000000001</v>
      </c>
      <c r="F67" s="53">
        <f t="shared" si="4"/>
        <v>47.141204597701154</v>
      </c>
      <c r="G67" s="52">
        <f t="shared" si="1"/>
        <v>-2299357.5999999996</v>
      </c>
      <c r="H67" s="53">
        <f t="shared" si="2"/>
        <v>132.72766343042073</v>
      </c>
      <c r="I67" s="52">
        <f t="shared" si="3"/>
        <v>505642.40000000014</v>
      </c>
      <c r="J67" s="54">
        <f t="shared" si="0"/>
        <v>0.40708808105790878</v>
      </c>
      <c r="K67" s="55"/>
      <c r="M67" s="57"/>
      <c r="N67" s="58"/>
      <c r="O67" s="59"/>
      <c r="P67" s="59"/>
      <c r="Q67" s="59"/>
    </row>
    <row r="68" spans="1:21" s="13" customFormat="1" ht="89.65" hidden="1" customHeight="1" x14ac:dyDescent="0.4">
      <c r="A68" s="119" t="s">
        <v>72</v>
      </c>
      <c r="B68" s="118">
        <v>18010100</v>
      </c>
      <c r="C68" s="62"/>
      <c r="D68" s="62"/>
      <c r="E68" s="62"/>
      <c r="F68" s="53" t="e">
        <f t="shared" si="4"/>
        <v>#DIV/0!</v>
      </c>
      <c r="G68" s="52">
        <f t="shared" si="1"/>
        <v>0</v>
      </c>
      <c r="H68" s="53" t="e">
        <f t="shared" si="2"/>
        <v>#DIV/0!</v>
      </c>
      <c r="I68" s="52">
        <f t="shared" si="3"/>
        <v>0</v>
      </c>
      <c r="J68" s="54">
        <f t="shared" si="0"/>
        <v>0</v>
      </c>
      <c r="K68" s="63"/>
      <c r="M68" s="57"/>
      <c r="N68" s="58"/>
      <c r="O68" s="59"/>
      <c r="P68" s="59"/>
      <c r="Q68" s="59"/>
      <c r="R68" s="56"/>
      <c r="S68" s="56"/>
      <c r="T68" s="56"/>
      <c r="U68" s="56"/>
    </row>
    <row r="69" spans="1:21" s="13" customFormat="1" ht="88.5" hidden="1" customHeight="1" x14ac:dyDescent="0.4">
      <c r="A69" s="119" t="s">
        <v>73</v>
      </c>
      <c r="B69" s="118">
        <v>18010200</v>
      </c>
      <c r="C69" s="62"/>
      <c r="D69" s="62"/>
      <c r="E69" s="62"/>
      <c r="F69" s="53" t="e">
        <f t="shared" si="4"/>
        <v>#DIV/0!</v>
      </c>
      <c r="G69" s="52">
        <f t="shared" si="1"/>
        <v>0</v>
      </c>
      <c r="H69" s="53" t="e">
        <f t="shared" si="2"/>
        <v>#DIV/0!</v>
      </c>
      <c r="I69" s="52">
        <f t="shared" si="3"/>
        <v>0</v>
      </c>
      <c r="J69" s="54">
        <f t="shared" si="0"/>
        <v>0</v>
      </c>
      <c r="K69" s="63"/>
      <c r="M69" s="57"/>
      <c r="N69" s="58"/>
      <c r="O69" s="59"/>
      <c r="P69" s="59"/>
      <c r="Q69" s="59"/>
      <c r="R69" s="56"/>
      <c r="S69" s="56"/>
      <c r="T69" s="56"/>
      <c r="U69" s="56"/>
    </row>
    <row r="70" spans="1:21" s="13" customFormat="1" ht="31.5" hidden="1" customHeight="1" x14ac:dyDescent="0.4">
      <c r="A70" s="119" t="s">
        <v>74</v>
      </c>
      <c r="B70" s="118">
        <v>18010300</v>
      </c>
      <c r="C70" s="62"/>
      <c r="D70" s="62"/>
      <c r="E70" s="62"/>
      <c r="F70" s="53" t="e">
        <f t="shared" si="4"/>
        <v>#DIV/0!</v>
      </c>
      <c r="G70" s="52">
        <f t="shared" si="1"/>
        <v>0</v>
      </c>
      <c r="H70" s="53" t="e">
        <f t="shared" si="2"/>
        <v>#DIV/0!</v>
      </c>
      <c r="I70" s="52">
        <f t="shared" si="3"/>
        <v>0</v>
      </c>
      <c r="J70" s="54">
        <f t="shared" si="0"/>
        <v>0</v>
      </c>
      <c r="K70" s="63"/>
      <c r="M70" s="57"/>
      <c r="N70" s="58"/>
      <c r="O70" s="59"/>
      <c r="P70" s="59"/>
      <c r="Q70" s="59"/>
      <c r="R70" s="56"/>
      <c r="S70" s="56"/>
      <c r="T70" s="56"/>
      <c r="U70" s="56"/>
    </row>
    <row r="71" spans="1:21" s="13" customFormat="1" ht="90" hidden="1" customHeight="1" x14ac:dyDescent="0.4">
      <c r="A71" s="119" t="s">
        <v>75</v>
      </c>
      <c r="B71" s="118">
        <v>18010400</v>
      </c>
      <c r="C71" s="62"/>
      <c r="D71" s="62"/>
      <c r="E71" s="62"/>
      <c r="F71" s="53" t="e">
        <f t="shared" si="4"/>
        <v>#DIV/0!</v>
      </c>
      <c r="G71" s="52">
        <f t="shared" si="1"/>
        <v>0</v>
      </c>
      <c r="H71" s="53" t="e">
        <f t="shared" si="2"/>
        <v>#DIV/0!</v>
      </c>
      <c r="I71" s="52">
        <f t="shared" si="3"/>
        <v>0</v>
      </c>
      <c r="J71" s="54">
        <f t="shared" si="0"/>
        <v>0</v>
      </c>
      <c r="K71" s="63"/>
      <c r="M71" s="57"/>
      <c r="N71" s="58"/>
      <c r="O71" s="59"/>
      <c r="P71" s="59"/>
      <c r="Q71" s="59"/>
      <c r="R71" s="56"/>
      <c r="S71" s="56"/>
      <c r="T71" s="56"/>
      <c r="U71" s="56"/>
    </row>
    <row r="72" spans="1:21" s="56" customFormat="1" ht="73.5" customHeight="1" x14ac:dyDescent="0.4">
      <c r="A72" s="117" t="s">
        <v>76</v>
      </c>
      <c r="B72" s="118" t="s">
        <v>77</v>
      </c>
      <c r="C72" s="52">
        <v>144400000</v>
      </c>
      <c r="D72" s="52">
        <v>72950000</v>
      </c>
      <c r="E72" s="52">
        <v>80571148.299999997</v>
      </c>
      <c r="F72" s="53">
        <f t="shared" si="4"/>
        <v>55.797194113573397</v>
      </c>
      <c r="G72" s="52">
        <f t="shared" si="1"/>
        <v>-63828851.700000003</v>
      </c>
      <c r="H72" s="53">
        <f t="shared" si="2"/>
        <v>110.4470847155586</v>
      </c>
      <c r="I72" s="52">
        <f t="shared" si="3"/>
        <v>7621148.299999997</v>
      </c>
      <c r="J72" s="54">
        <f t="shared" ref="J72:J135" si="5">E72/E$151*100</f>
        <v>15.994770297385438</v>
      </c>
      <c r="K72" s="55"/>
      <c r="M72" s="57"/>
      <c r="N72" s="58"/>
      <c r="O72" s="59"/>
      <c r="P72" s="59"/>
      <c r="Q72" s="59"/>
    </row>
    <row r="73" spans="1:21" s="13" customFormat="1" ht="32.65" hidden="1" customHeight="1" x14ac:dyDescent="0.4">
      <c r="A73" s="119" t="s">
        <v>78</v>
      </c>
      <c r="B73" s="118">
        <v>18010500</v>
      </c>
      <c r="C73" s="62"/>
      <c r="D73" s="62">
        <v>24950000</v>
      </c>
      <c r="E73" s="62">
        <v>29463059.559999995</v>
      </c>
      <c r="F73" s="53" t="e">
        <f t="shared" si="4"/>
        <v>#DIV/0!</v>
      </c>
      <c r="G73" s="52">
        <f t="shared" ref="G73:G139" si="6">E73-C73</f>
        <v>29463059.559999995</v>
      </c>
      <c r="H73" s="53">
        <f t="shared" si="2"/>
        <v>118.08841507014026</v>
      </c>
      <c r="I73" s="52">
        <f t="shared" ref="I73:I139" si="7">E73-D73</f>
        <v>4513059.5599999949</v>
      </c>
      <c r="J73" s="54">
        <f t="shared" si="5"/>
        <v>5.8489283057715342</v>
      </c>
      <c r="K73" s="63"/>
      <c r="M73" s="57"/>
      <c r="N73" s="58"/>
      <c r="O73" s="59"/>
      <c r="P73" s="59"/>
      <c r="Q73" s="59"/>
      <c r="R73" s="56"/>
      <c r="S73" s="56"/>
      <c r="T73" s="56"/>
      <c r="U73" s="56"/>
    </row>
    <row r="74" spans="1:21" s="13" customFormat="1" ht="31.15" hidden="1" customHeight="1" x14ac:dyDescent="0.4">
      <c r="A74" s="119" t="s">
        <v>79</v>
      </c>
      <c r="B74" s="118">
        <v>18010600</v>
      </c>
      <c r="C74" s="62"/>
      <c r="D74" s="62">
        <v>39900000</v>
      </c>
      <c r="E74" s="62">
        <v>42132964.699999996</v>
      </c>
      <c r="F74" s="53" t="e">
        <f t="shared" si="4"/>
        <v>#DIV/0!</v>
      </c>
      <c r="G74" s="52">
        <f t="shared" si="6"/>
        <v>42132964.699999996</v>
      </c>
      <c r="H74" s="53">
        <f>E74/D74*100</f>
        <v>105.59640275689222</v>
      </c>
      <c r="I74" s="52">
        <f t="shared" si="7"/>
        <v>2232964.6999999955</v>
      </c>
      <c r="J74" s="54">
        <f t="shared" si="5"/>
        <v>8.3641242124924418</v>
      </c>
      <c r="K74" s="63"/>
      <c r="M74" s="57"/>
      <c r="N74" s="58"/>
      <c r="O74" s="59"/>
      <c r="P74" s="59"/>
      <c r="Q74" s="59"/>
      <c r="R74" s="56"/>
      <c r="S74" s="56"/>
      <c r="T74" s="56"/>
      <c r="U74" s="56"/>
    </row>
    <row r="75" spans="1:21" s="13" customFormat="1" ht="28.15" hidden="1" customHeight="1" x14ac:dyDescent="0.4">
      <c r="A75" s="119" t="s">
        <v>80</v>
      </c>
      <c r="B75" s="118">
        <v>18010700</v>
      </c>
      <c r="C75" s="62"/>
      <c r="D75" s="62">
        <v>750000</v>
      </c>
      <c r="E75" s="62">
        <v>390065.51</v>
      </c>
      <c r="F75" s="53" t="e">
        <f t="shared" ref="F75:F141" si="8">E75/C75*100</f>
        <v>#DIV/0!</v>
      </c>
      <c r="G75" s="52">
        <f t="shared" si="6"/>
        <v>390065.51</v>
      </c>
      <c r="H75" s="53">
        <f>E75/D75*100</f>
        <v>52.008734666666669</v>
      </c>
      <c r="I75" s="52">
        <f t="shared" si="7"/>
        <v>-359934.49</v>
      </c>
      <c r="J75" s="54">
        <f t="shared" si="5"/>
        <v>7.7434768710904711E-2</v>
      </c>
      <c r="K75" s="63"/>
      <c r="M75" s="57"/>
      <c r="N75" s="58"/>
      <c r="O75" s="59"/>
      <c r="P75" s="59"/>
      <c r="Q75" s="59"/>
      <c r="R75" s="56"/>
      <c r="S75" s="56"/>
      <c r="T75" s="56"/>
      <c r="U75" s="56"/>
    </row>
    <row r="76" spans="1:21" s="70" customFormat="1" ht="42.75" hidden="1" customHeight="1" x14ac:dyDescent="0.4">
      <c r="A76" s="119" t="s">
        <v>81</v>
      </c>
      <c r="B76" s="118">
        <v>18010800</v>
      </c>
      <c r="C76" s="62"/>
      <c r="D76" s="62">
        <v>0</v>
      </c>
      <c r="E76" s="62">
        <v>0</v>
      </c>
      <c r="F76" s="53" t="e">
        <f t="shared" si="8"/>
        <v>#DIV/0!</v>
      </c>
      <c r="G76" s="52">
        <f t="shared" si="6"/>
        <v>0</v>
      </c>
      <c r="H76" s="53" t="e">
        <f>E76/D76*100</f>
        <v>#DIV/0!</v>
      </c>
      <c r="I76" s="52">
        <f t="shared" si="7"/>
        <v>0</v>
      </c>
      <c r="J76" s="54">
        <f t="shared" si="5"/>
        <v>0</v>
      </c>
      <c r="K76" s="69"/>
      <c r="M76" s="57"/>
      <c r="N76" s="58"/>
      <c r="O76" s="59"/>
      <c r="P76" s="59"/>
      <c r="Q76" s="59"/>
      <c r="R76" s="56"/>
      <c r="S76" s="56"/>
      <c r="T76" s="56"/>
      <c r="U76" s="56"/>
    </row>
    <row r="77" spans="1:21" s="13" customFormat="1" ht="34.9" hidden="1" customHeight="1" x14ac:dyDescent="0.4">
      <c r="A77" s="119" t="s">
        <v>82</v>
      </c>
      <c r="B77" s="118">
        <v>18010900</v>
      </c>
      <c r="C77" s="62"/>
      <c r="D77" s="62">
        <v>7350000</v>
      </c>
      <c r="E77" s="62">
        <v>8585058.5299999993</v>
      </c>
      <c r="F77" s="53" t="e">
        <f t="shared" si="8"/>
        <v>#DIV/0!</v>
      </c>
      <c r="G77" s="52">
        <f t="shared" si="6"/>
        <v>8585058.5299999993</v>
      </c>
      <c r="H77" s="53">
        <f>E77/D77*100</f>
        <v>116.80351741496597</v>
      </c>
      <c r="I77" s="52">
        <f t="shared" si="7"/>
        <v>1235058.5299999993</v>
      </c>
      <c r="J77" s="54">
        <f t="shared" si="5"/>
        <v>1.7042830104105577</v>
      </c>
      <c r="K77" s="63"/>
      <c r="M77" s="57"/>
      <c r="N77" s="58"/>
      <c r="O77" s="59"/>
      <c r="P77" s="59"/>
      <c r="Q77" s="59"/>
      <c r="R77" s="56"/>
      <c r="S77" s="56"/>
      <c r="T77" s="56"/>
      <c r="U77" s="56"/>
    </row>
    <row r="78" spans="1:21" s="56" customFormat="1" ht="57.75" customHeight="1" x14ac:dyDescent="0.4">
      <c r="A78" s="117" t="s">
        <v>83</v>
      </c>
      <c r="B78" s="118" t="s">
        <v>84</v>
      </c>
      <c r="C78" s="52">
        <v>500000</v>
      </c>
      <c r="D78" s="52">
        <v>215000</v>
      </c>
      <c r="E78" s="52">
        <v>259554.8</v>
      </c>
      <c r="F78" s="53">
        <f t="shared" si="8"/>
        <v>51.910959999999996</v>
      </c>
      <c r="G78" s="52">
        <f t="shared" si="6"/>
        <v>-240445.2</v>
      </c>
      <c r="H78" s="53">
        <f>E78/D78*100</f>
        <v>120.72316279069769</v>
      </c>
      <c r="I78" s="52">
        <f t="shared" si="7"/>
        <v>44554.799999999988</v>
      </c>
      <c r="J78" s="54">
        <f t="shared" si="5"/>
        <v>5.1526129305318809E-2</v>
      </c>
      <c r="K78" s="55"/>
      <c r="M78" s="57"/>
      <c r="N78" s="58"/>
      <c r="O78" s="59"/>
      <c r="P78" s="59"/>
      <c r="Q78" s="59"/>
    </row>
    <row r="79" spans="1:21" s="121" customFormat="1" ht="39" hidden="1" customHeight="1" x14ac:dyDescent="0.4">
      <c r="A79" s="60" t="s">
        <v>85</v>
      </c>
      <c r="B79" s="51">
        <v>18011000</v>
      </c>
      <c r="C79" s="62"/>
      <c r="D79" s="62">
        <v>45000</v>
      </c>
      <c r="E79" s="62">
        <v>59556.159999999996</v>
      </c>
      <c r="F79" s="53" t="e">
        <f t="shared" si="8"/>
        <v>#DIV/0!</v>
      </c>
      <c r="G79" s="52">
        <f t="shared" si="6"/>
        <v>59556.159999999996</v>
      </c>
      <c r="H79" s="53">
        <f t="shared" ref="H79:H141" si="9">E79/D79*100</f>
        <v>132.34702222222222</v>
      </c>
      <c r="I79" s="52">
        <f t="shared" si="7"/>
        <v>14556.159999999996</v>
      </c>
      <c r="J79" s="54">
        <f t="shared" si="5"/>
        <v>1.1822930653134736E-2</v>
      </c>
      <c r="K79" s="120"/>
      <c r="M79" s="57"/>
      <c r="N79" s="105"/>
      <c r="O79" s="59"/>
      <c r="P79" s="59"/>
      <c r="Q79" s="57"/>
      <c r="R79" s="106"/>
      <c r="S79" s="106"/>
      <c r="T79" s="106"/>
      <c r="U79" s="106"/>
    </row>
    <row r="80" spans="1:21" s="104" customFormat="1" ht="34.5" hidden="1" customHeight="1" x14ac:dyDescent="0.4">
      <c r="A80" s="60" t="s">
        <v>86</v>
      </c>
      <c r="B80" s="51">
        <v>18011100</v>
      </c>
      <c r="C80" s="62"/>
      <c r="D80" s="62">
        <v>170000</v>
      </c>
      <c r="E80" s="62">
        <v>199998.63999999998</v>
      </c>
      <c r="F80" s="53" t="e">
        <f t="shared" si="8"/>
        <v>#DIV/0!</v>
      </c>
      <c r="G80" s="52">
        <f t="shared" si="6"/>
        <v>199998.63999999998</v>
      </c>
      <c r="H80" s="53">
        <f t="shared" si="9"/>
        <v>117.64625882352939</v>
      </c>
      <c r="I80" s="52">
        <f t="shared" si="7"/>
        <v>29998.639999999985</v>
      </c>
      <c r="J80" s="54">
        <f t="shared" si="5"/>
        <v>3.9703198652184073E-2</v>
      </c>
      <c r="K80" s="103"/>
      <c r="M80" s="57"/>
      <c r="N80" s="105"/>
      <c r="O80" s="57"/>
      <c r="P80" s="57"/>
      <c r="Q80" s="57"/>
      <c r="R80" s="106"/>
      <c r="S80" s="106"/>
      <c r="T80" s="106"/>
      <c r="U80" s="106"/>
    </row>
    <row r="81" spans="1:21" s="76" customFormat="1" ht="89.25" hidden="1" customHeight="1" x14ac:dyDescent="0.4">
      <c r="A81" s="60"/>
      <c r="B81" s="51"/>
      <c r="C81" s="52"/>
      <c r="D81" s="52"/>
      <c r="E81" s="52"/>
      <c r="F81" s="53" t="e">
        <f t="shared" si="8"/>
        <v>#DIV/0!</v>
      </c>
      <c r="G81" s="52">
        <f t="shared" si="6"/>
        <v>0</v>
      </c>
      <c r="H81" s="53" t="e">
        <f t="shared" si="9"/>
        <v>#DIV/0!</v>
      </c>
      <c r="I81" s="52">
        <f t="shared" si="7"/>
        <v>0</v>
      </c>
      <c r="J81" s="54">
        <f t="shared" si="5"/>
        <v>0</v>
      </c>
      <c r="K81" s="75"/>
      <c r="M81" s="57"/>
      <c r="N81" s="58"/>
      <c r="O81" s="59"/>
      <c r="P81" s="59"/>
      <c r="Q81" s="57"/>
      <c r="R81" s="56"/>
      <c r="S81" s="56"/>
      <c r="T81" s="56"/>
      <c r="U81" s="56"/>
    </row>
    <row r="82" spans="1:21" s="13" customFormat="1" ht="30" hidden="1" customHeight="1" x14ac:dyDescent="0.4">
      <c r="A82" s="60" t="s">
        <v>87</v>
      </c>
      <c r="B82" s="51">
        <v>12030400</v>
      </c>
      <c r="C82" s="52"/>
      <c r="D82" s="52"/>
      <c r="E82" s="52"/>
      <c r="F82" s="53" t="e">
        <f t="shared" si="8"/>
        <v>#DIV/0!</v>
      </c>
      <c r="G82" s="52">
        <f t="shared" si="6"/>
        <v>0</v>
      </c>
      <c r="H82" s="53" t="e">
        <f t="shared" si="9"/>
        <v>#DIV/0!</v>
      </c>
      <c r="I82" s="52">
        <f t="shared" si="7"/>
        <v>0</v>
      </c>
      <c r="J82" s="54">
        <f t="shared" si="5"/>
        <v>0</v>
      </c>
      <c r="K82" s="63"/>
      <c r="M82" s="57"/>
      <c r="N82" s="58"/>
      <c r="O82" s="59"/>
      <c r="P82" s="59"/>
      <c r="Q82" s="57"/>
      <c r="R82" s="56"/>
      <c r="S82" s="56"/>
      <c r="T82" s="56"/>
      <c r="U82" s="56"/>
    </row>
    <row r="83" spans="1:21" s="13" customFormat="1" ht="49.5" hidden="1" customHeight="1" x14ac:dyDescent="0.4">
      <c r="A83" s="50" t="s">
        <v>88</v>
      </c>
      <c r="B83" s="51">
        <v>18040000</v>
      </c>
      <c r="C83" s="52">
        <f>SUM(C84:C104)</f>
        <v>0</v>
      </c>
      <c r="D83" s="52">
        <f>SUM(D84:D104)</f>
        <v>0</v>
      </c>
      <c r="E83" s="52">
        <f>SUM(E84:E104)</f>
        <v>-2788.1699999999996</v>
      </c>
      <c r="F83" s="53" t="e">
        <f t="shared" si="8"/>
        <v>#DIV/0!</v>
      </c>
      <c r="G83" s="52">
        <f t="shared" si="6"/>
        <v>-2788.1699999999996</v>
      </c>
      <c r="H83" s="53" t="e">
        <f t="shared" si="9"/>
        <v>#DIV/0!</v>
      </c>
      <c r="I83" s="52">
        <f t="shared" si="7"/>
        <v>-2788.1699999999996</v>
      </c>
      <c r="J83" s="54">
        <f t="shared" si="5"/>
        <v>-5.5350010073098525E-4</v>
      </c>
      <c r="K83" s="63"/>
      <c r="M83" s="57"/>
      <c r="N83" s="58"/>
      <c r="O83" s="59"/>
      <c r="P83" s="59"/>
      <c r="Q83" s="59"/>
      <c r="R83" s="56"/>
      <c r="S83" s="56"/>
      <c r="T83" s="56"/>
      <c r="U83" s="56"/>
    </row>
    <row r="84" spans="1:21" s="70" customFormat="1" ht="31.5" hidden="1" customHeight="1" x14ac:dyDescent="0.4">
      <c r="A84" s="60" t="s">
        <v>89</v>
      </c>
      <c r="B84" s="51">
        <v>18040100</v>
      </c>
      <c r="C84" s="52">
        <v>0</v>
      </c>
      <c r="D84" s="52">
        <v>0</v>
      </c>
      <c r="E84" s="52">
        <v>-1292.4299999999998</v>
      </c>
      <c r="F84" s="53" t="e">
        <f t="shared" si="8"/>
        <v>#DIV/0!</v>
      </c>
      <c r="G84" s="52">
        <f t="shared" si="6"/>
        <v>-1292.4299999999998</v>
      </c>
      <c r="H84" s="53" t="e">
        <f t="shared" si="9"/>
        <v>#DIV/0!</v>
      </c>
      <c r="I84" s="52">
        <f t="shared" si="7"/>
        <v>-1292.4299999999998</v>
      </c>
      <c r="J84" s="54">
        <f t="shared" si="5"/>
        <v>-2.5656976984464626E-4</v>
      </c>
      <c r="K84" s="69"/>
      <c r="M84" s="57"/>
      <c r="N84" s="58"/>
      <c r="O84" s="59"/>
      <c r="P84" s="59"/>
      <c r="Q84" s="57"/>
      <c r="R84" s="56"/>
      <c r="S84" s="56"/>
      <c r="T84" s="56"/>
      <c r="U84" s="56"/>
    </row>
    <row r="85" spans="1:21" s="76" customFormat="1" ht="28.5" hidden="1" customHeight="1" x14ac:dyDescent="0.4">
      <c r="A85" s="60" t="s">
        <v>90</v>
      </c>
      <c r="B85" s="51">
        <v>18040200</v>
      </c>
      <c r="C85" s="52">
        <v>0</v>
      </c>
      <c r="D85" s="52">
        <v>0</v>
      </c>
      <c r="E85" s="52">
        <v>-628.58000000000004</v>
      </c>
      <c r="F85" s="53" t="e">
        <f t="shared" si="8"/>
        <v>#DIV/0!</v>
      </c>
      <c r="G85" s="52">
        <f t="shared" si="6"/>
        <v>-628.58000000000004</v>
      </c>
      <c r="H85" s="53" t="e">
        <f t="shared" si="9"/>
        <v>#DIV/0!</v>
      </c>
      <c r="I85" s="52">
        <f t="shared" si="7"/>
        <v>-628.58000000000004</v>
      </c>
      <c r="J85" s="54">
        <f t="shared" si="5"/>
        <v>-1.2478403157536406E-4</v>
      </c>
      <c r="K85" s="75"/>
      <c r="M85" s="57"/>
      <c r="N85" s="58"/>
      <c r="O85" s="59"/>
      <c r="P85" s="59"/>
      <c r="Q85" s="57"/>
      <c r="R85" s="56"/>
      <c r="S85" s="56"/>
      <c r="T85" s="56"/>
      <c r="U85" s="56"/>
    </row>
    <row r="86" spans="1:21" s="13" customFormat="1" ht="33" hidden="1" customHeight="1" x14ac:dyDescent="0.4">
      <c r="A86" s="60" t="s">
        <v>91</v>
      </c>
      <c r="B86" s="51">
        <v>18040500</v>
      </c>
      <c r="C86" s="52">
        <v>0</v>
      </c>
      <c r="D86" s="52">
        <v>0</v>
      </c>
      <c r="E86" s="52">
        <v>0</v>
      </c>
      <c r="F86" s="53" t="e">
        <f t="shared" si="8"/>
        <v>#DIV/0!</v>
      </c>
      <c r="G86" s="52">
        <f t="shared" si="6"/>
        <v>0</v>
      </c>
      <c r="H86" s="53" t="e">
        <f t="shared" si="9"/>
        <v>#DIV/0!</v>
      </c>
      <c r="I86" s="52">
        <f t="shared" si="7"/>
        <v>0</v>
      </c>
      <c r="J86" s="54">
        <f t="shared" si="5"/>
        <v>0</v>
      </c>
      <c r="K86" s="63"/>
      <c r="M86" s="57"/>
      <c r="N86" s="58"/>
      <c r="O86" s="59"/>
      <c r="P86" s="59"/>
      <c r="Q86" s="57"/>
      <c r="R86" s="56"/>
      <c r="S86" s="56"/>
      <c r="T86" s="56"/>
      <c r="U86" s="56"/>
    </row>
    <row r="87" spans="1:21" s="13" customFormat="1" ht="86.25" hidden="1" customHeight="1" x14ac:dyDescent="0.4">
      <c r="A87" s="60" t="s">
        <v>92</v>
      </c>
      <c r="B87" s="51">
        <v>18040600</v>
      </c>
      <c r="C87" s="52">
        <v>0</v>
      </c>
      <c r="D87" s="52">
        <v>0</v>
      </c>
      <c r="E87" s="52">
        <v>0</v>
      </c>
      <c r="F87" s="53" t="e">
        <f t="shared" si="8"/>
        <v>#DIV/0!</v>
      </c>
      <c r="G87" s="52">
        <f t="shared" si="6"/>
        <v>0</v>
      </c>
      <c r="H87" s="53" t="e">
        <f t="shared" si="9"/>
        <v>#DIV/0!</v>
      </c>
      <c r="I87" s="52">
        <f t="shared" si="7"/>
        <v>0</v>
      </c>
      <c r="J87" s="54">
        <f t="shared" si="5"/>
        <v>0</v>
      </c>
      <c r="K87" s="63"/>
      <c r="M87" s="57"/>
      <c r="N87" s="58"/>
      <c r="O87" s="59"/>
      <c r="P87" s="59"/>
      <c r="Q87" s="57"/>
      <c r="R87" s="56"/>
      <c r="S87" s="56"/>
      <c r="T87" s="56"/>
      <c r="U87" s="56"/>
    </row>
    <row r="88" spans="1:21" s="13" customFormat="1" ht="39.75" hidden="1" customHeight="1" x14ac:dyDescent="0.4">
      <c r="A88" s="50"/>
      <c r="B88" s="51"/>
      <c r="C88" s="52">
        <v>0</v>
      </c>
      <c r="D88" s="52">
        <v>0</v>
      </c>
      <c r="E88" s="52">
        <v>0</v>
      </c>
      <c r="F88" s="53" t="e">
        <f t="shared" si="8"/>
        <v>#DIV/0!</v>
      </c>
      <c r="G88" s="52">
        <f t="shared" si="6"/>
        <v>0</v>
      </c>
      <c r="H88" s="53" t="e">
        <f t="shared" si="9"/>
        <v>#DIV/0!</v>
      </c>
      <c r="I88" s="52">
        <f t="shared" si="7"/>
        <v>0</v>
      </c>
      <c r="J88" s="54">
        <f t="shared" si="5"/>
        <v>0</v>
      </c>
      <c r="K88" s="63"/>
      <c r="M88" s="57"/>
      <c r="N88" s="58"/>
      <c r="O88" s="59"/>
      <c r="P88" s="59"/>
      <c r="Q88" s="57"/>
      <c r="R88" s="56"/>
      <c r="S88" s="56"/>
      <c r="T88" s="56"/>
      <c r="U88" s="56"/>
    </row>
    <row r="89" spans="1:21" s="76" customFormat="1" ht="51" hidden="1" customHeight="1" x14ac:dyDescent="0.4">
      <c r="A89" s="50"/>
      <c r="B89" s="51"/>
      <c r="C89" s="52">
        <v>0</v>
      </c>
      <c r="D89" s="52">
        <v>0</v>
      </c>
      <c r="E89" s="52">
        <v>0</v>
      </c>
      <c r="F89" s="53" t="e">
        <f t="shared" si="8"/>
        <v>#DIV/0!</v>
      </c>
      <c r="G89" s="52">
        <f t="shared" si="6"/>
        <v>0</v>
      </c>
      <c r="H89" s="53" t="e">
        <f t="shared" si="9"/>
        <v>#DIV/0!</v>
      </c>
      <c r="I89" s="52">
        <f t="shared" si="7"/>
        <v>0</v>
      </c>
      <c r="J89" s="54">
        <f t="shared" si="5"/>
        <v>0</v>
      </c>
      <c r="K89" s="75"/>
      <c r="M89" s="57"/>
      <c r="N89" s="58"/>
      <c r="O89" s="59"/>
      <c r="P89" s="59"/>
      <c r="Q89" s="57"/>
      <c r="R89" s="56"/>
      <c r="S89" s="56"/>
      <c r="T89" s="56"/>
      <c r="U89" s="56"/>
    </row>
    <row r="90" spans="1:21" s="13" customFormat="1" ht="46.5" hidden="1" customHeight="1" x14ac:dyDescent="0.4">
      <c r="A90" s="50"/>
      <c r="B90" s="51"/>
      <c r="C90" s="52">
        <v>0</v>
      </c>
      <c r="D90" s="52">
        <v>0</v>
      </c>
      <c r="E90" s="52">
        <v>0</v>
      </c>
      <c r="F90" s="53" t="e">
        <f t="shared" si="8"/>
        <v>#DIV/0!</v>
      </c>
      <c r="G90" s="52">
        <f t="shared" si="6"/>
        <v>0</v>
      </c>
      <c r="H90" s="53" t="e">
        <f t="shared" si="9"/>
        <v>#DIV/0!</v>
      </c>
      <c r="I90" s="52">
        <f t="shared" si="7"/>
        <v>0</v>
      </c>
      <c r="J90" s="54">
        <f t="shared" si="5"/>
        <v>0</v>
      </c>
      <c r="K90" s="63"/>
      <c r="M90" s="57"/>
      <c r="N90" s="58"/>
      <c r="O90" s="59"/>
      <c r="P90" s="59"/>
      <c r="Q90" s="57"/>
      <c r="R90" s="56"/>
      <c r="S90" s="56"/>
      <c r="T90" s="56"/>
      <c r="U90" s="56"/>
    </row>
    <row r="91" spans="1:21" s="70" customFormat="1" ht="66" hidden="1" customHeight="1" x14ac:dyDescent="0.4">
      <c r="A91" s="60" t="s">
        <v>93</v>
      </c>
      <c r="B91" s="51">
        <v>18040700</v>
      </c>
      <c r="C91" s="52">
        <v>0</v>
      </c>
      <c r="D91" s="52">
        <v>0</v>
      </c>
      <c r="E91" s="52">
        <v>-867.16</v>
      </c>
      <c r="F91" s="53" t="e">
        <f t="shared" si="8"/>
        <v>#DIV/0!</v>
      </c>
      <c r="G91" s="52">
        <f t="shared" si="6"/>
        <v>-867.16</v>
      </c>
      <c r="H91" s="53" t="e">
        <f t="shared" si="9"/>
        <v>#DIV/0!</v>
      </c>
      <c r="I91" s="52">
        <f t="shared" si="7"/>
        <v>-867.16</v>
      </c>
      <c r="J91" s="54">
        <f t="shared" si="5"/>
        <v>-1.7214629931097504E-4</v>
      </c>
      <c r="K91" s="69"/>
      <c r="M91" s="57"/>
      <c r="N91" s="58"/>
      <c r="O91" s="59"/>
      <c r="P91" s="59"/>
      <c r="Q91" s="57"/>
      <c r="R91" s="56"/>
      <c r="S91" s="56"/>
      <c r="T91" s="56"/>
      <c r="U91" s="56"/>
    </row>
    <row r="92" spans="1:21" s="76" customFormat="1" ht="34.5" hidden="1" customHeight="1" x14ac:dyDescent="0.4">
      <c r="A92" s="60" t="s">
        <v>94</v>
      </c>
      <c r="B92" s="51">
        <v>18040800</v>
      </c>
      <c r="C92" s="52">
        <v>0</v>
      </c>
      <c r="D92" s="52">
        <v>0</v>
      </c>
      <c r="E92" s="52">
        <v>0</v>
      </c>
      <c r="F92" s="53" t="e">
        <f t="shared" si="8"/>
        <v>#DIV/0!</v>
      </c>
      <c r="G92" s="52">
        <f t="shared" si="6"/>
        <v>0</v>
      </c>
      <c r="H92" s="53" t="e">
        <f t="shared" si="9"/>
        <v>#DIV/0!</v>
      </c>
      <c r="I92" s="52">
        <f t="shared" si="7"/>
        <v>0</v>
      </c>
      <c r="J92" s="54">
        <f t="shared" si="5"/>
        <v>0</v>
      </c>
      <c r="K92" s="75"/>
      <c r="M92" s="57"/>
      <c r="N92" s="58"/>
      <c r="O92" s="59"/>
      <c r="P92" s="59"/>
      <c r="Q92" s="57"/>
      <c r="R92" s="56"/>
      <c r="S92" s="56"/>
      <c r="T92" s="56"/>
      <c r="U92" s="56"/>
    </row>
    <row r="93" spans="1:21" s="13" customFormat="1" ht="65.25" hidden="1" customHeight="1" x14ac:dyDescent="0.4">
      <c r="A93" s="60" t="s">
        <v>95</v>
      </c>
      <c r="B93" s="51">
        <v>18040900</v>
      </c>
      <c r="C93" s="52">
        <v>0</v>
      </c>
      <c r="D93" s="52">
        <v>0</v>
      </c>
      <c r="E93" s="52">
        <v>0</v>
      </c>
      <c r="F93" s="53" t="e">
        <f t="shared" si="8"/>
        <v>#DIV/0!</v>
      </c>
      <c r="G93" s="52">
        <f t="shared" si="6"/>
        <v>0</v>
      </c>
      <c r="H93" s="53" t="e">
        <f t="shared" si="9"/>
        <v>#DIV/0!</v>
      </c>
      <c r="I93" s="52">
        <f t="shared" si="7"/>
        <v>0</v>
      </c>
      <c r="J93" s="54">
        <f t="shared" si="5"/>
        <v>0</v>
      </c>
      <c r="K93" s="63"/>
      <c r="M93" s="57"/>
      <c r="N93" s="58"/>
      <c r="O93" s="59"/>
      <c r="P93" s="59"/>
      <c r="Q93" s="57"/>
      <c r="R93" s="56"/>
      <c r="S93" s="56"/>
      <c r="T93" s="56"/>
      <c r="U93" s="56"/>
    </row>
    <row r="94" spans="1:21" s="70" customFormat="1" ht="65.25" hidden="1" customHeight="1" x14ac:dyDescent="0.4">
      <c r="A94" s="50"/>
      <c r="B94" s="51"/>
      <c r="C94" s="52">
        <v>0</v>
      </c>
      <c r="D94" s="52">
        <v>0</v>
      </c>
      <c r="E94" s="52">
        <v>0</v>
      </c>
      <c r="F94" s="53" t="e">
        <f t="shared" si="8"/>
        <v>#DIV/0!</v>
      </c>
      <c r="G94" s="52">
        <f t="shared" si="6"/>
        <v>0</v>
      </c>
      <c r="H94" s="53" t="e">
        <f t="shared" si="9"/>
        <v>#DIV/0!</v>
      </c>
      <c r="I94" s="52">
        <f t="shared" si="7"/>
        <v>0</v>
      </c>
      <c r="J94" s="54">
        <f t="shared" si="5"/>
        <v>0</v>
      </c>
      <c r="K94" s="69"/>
      <c r="M94" s="57"/>
      <c r="N94" s="58"/>
      <c r="O94" s="59"/>
      <c r="P94" s="59"/>
      <c r="Q94" s="57"/>
      <c r="R94" s="56"/>
      <c r="S94" s="56"/>
      <c r="T94" s="56"/>
      <c r="U94" s="56"/>
    </row>
    <row r="95" spans="1:21" s="13" customFormat="1" ht="68.25" hidden="1" customHeight="1" x14ac:dyDescent="0.4">
      <c r="A95" s="50"/>
      <c r="B95" s="51"/>
      <c r="C95" s="52">
        <v>0</v>
      </c>
      <c r="D95" s="52">
        <v>0</v>
      </c>
      <c r="E95" s="52">
        <v>0</v>
      </c>
      <c r="F95" s="53" t="e">
        <f t="shared" si="8"/>
        <v>#DIV/0!</v>
      </c>
      <c r="G95" s="52">
        <f t="shared" si="6"/>
        <v>0</v>
      </c>
      <c r="H95" s="53" t="e">
        <f t="shared" si="9"/>
        <v>#DIV/0!</v>
      </c>
      <c r="I95" s="52">
        <f t="shared" si="7"/>
        <v>0</v>
      </c>
      <c r="J95" s="54">
        <f t="shared" si="5"/>
        <v>0</v>
      </c>
      <c r="K95" s="63"/>
      <c r="M95" s="57"/>
      <c r="N95" s="58"/>
      <c r="O95" s="59"/>
      <c r="P95" s="59"/>
      <c r="Q95" s="57"/>
      <c r="R95" s="56"/>
      <c r="S95" s="56"/>
      <c r="T95" s="56"/>
      <c r="U95" s="56"/>
    </row>
    <row r="96" spans="1:21" s="13" customFormat="1" ht="23.25" hidden="1" customHeight="1" x14ac:dyDescent="0.4">
      <c r="A96" s="50"/>
      <c r="B96" s="51"/>
      <c r="C96" s="52">
        <v>0</v>
      </c>
      <c r="D96" s="52">
        <v>0</v>
      </c>
      <c r="E96" s="52">
        <v>0</v>
      </c>
      <c r="F96" s="53" t="e">
        <f t="shared" si="8"/>
        <v>#DIV/0!</v>
      </c>
      <c r="G96" s="52">
        <f t="shared" si="6"/>
        <v>0</v>
      </c>
      <c r="H96" s="53" t="e">
        <f t="shared" si="9"/>
        <v>#DIV/0!</v>
      </c>
      <c r="I96" s="52">
        <f t="shared" si="7"/>
        <v>0</v>
      </c>
      <c r="J96" s="54">
        <f t="shared" si="5"/>
        <v>0</v>
      </c>
      <c r="K96" s="63"/>
      <c r="M96" s="57"/>
      <c r="N96" s="58"/>
      <c r="O96" s="59"/>
      <c r="P96" s="59"/>
      <c r="Q96" s="57"/>
      <c r="R96" s="56"/>
      <c r="S96" s="56"/>
      <c r="T96" s="56"/>
      <c r="U96" s="56"/>
    </row>
    <row r="97" spans="1:21" s="70" customFormat="1" ht="24" hidden="1" customHeight="1" x14ac:dyDescent="0.4">
      <c r="A97" s="50"/>
      <c r="B97" s="51"/>
      <c r="C97" s="52">
        <v>0</v>
      </c>
      <c r="D97" s="52">
        <v>0</v>
      </c>
      <c r="E97" s="52">
        <v>0</v>
      </c>
      <c r="F97" s="53" t="e">
        <f t="shared" si="8"/>
        <v>#DIV/0!</v>
      </c>
      <c r="G97" s="52">
        <f t="shared" si="6"/>
        <v>0</v>
      </c>
      <c r="H97" s="53" t="e">
        <f t="shared" si="9"/>
        <v>#DIV/0!</v>
      </c>
      <c r="I97" s="52">
        <f t="shared" si="7"/>
        <v>0</v>
      </c>
      <c r="J97" s="54">
        <f t="shared" si="5"/>
        <v>0</v>
      </c>
      <c r="K97" s="69"/>
      <c r="M97" s="57"/>
      <c r="N97" s="58"/>
      <c r="O97" s="59"/>
      <c r="P97" s="59"/>
      <c r="Q97" s="57"/>
      <c r="R97" s="56"/>
      <c r="S97" s="56"/>
      <c r="T97" s="56"/>
      <c r="U97" s="56"/>
    </row>
    <row r="98" spans="1:21" s="76" customFormat="1" ht="33" hidden="1" customHeight="1" x14ac:dyDescent="0.4">
      <c r="A98" s="50"/>
      <c r="B98" s="51"/>
      <c r="C98" s="52">
        <v>0</v>
      </c>
      <c r="D98" s="52">
        <v>0</v>
      </c>
      <c r="E98" s="52">
        <v>0</v>
      </c>
      <c r="F98" s="53" t="e">
        <f t="shared" si="8"/>
        <v>#DIV/0!</v>
      </c>
      <c r="G98" s="52">
        <f t="shared" si="6"/>
        <v>0</v>
      </c>
      <c r="H98" s="53" t="e">
        <f t="shared" si="9"/>
        <v>#DIV/0!</v>
      </c>
      <c r="I98" s="52">
        <f t="shared" si="7"/>
        <v>0</v>
      </c>
      <c r="J98" s="54">
        <f t="shared" si="5"/>
        <v>0</v>
      </c>
      <c r="K98" s="75"/>
      <c r="M98" s="57"/>
      <c r="N98" s="58"/>
      <c r="O98" s="59"/>
      <c r="P98" s="59"/>
      <c r="Q98" s="57"/>
      <c r="R98" s="56"/>
      <c r="S98" s="56"/>
      <c r="T98" s="56"/>
      <c r="U98" s="56"/>
    </row>
    <row r="99" spans="1:21" s="70" customFormat="1" ht="56.25" hidden="1" customHeight="1" x14ac:dyDescent="0.4">
      <c r="A99" s="60" t="s">
        <v>96</v>
      </c>
      <c r="B99" s="51">
        <v>18041000</v>
      </c>
      <c r="C99" s="52">
        <v>0</v>
      </c>
      <c r="D99" s="52">
        <v>0</v>
      </c>
      <c r="E99" s="52">
        <v>0</v>
      </c>
      <c r="F99" s="53" t="e">
        <f t="shared" si="8"/>
        <v>#DIV/0!</v>
      </c>
      <c r="G99" s="52">
        <f t="shared" si="6"/>
        <v>0</v>
      </c>
      <c r="H99" s="53" t="e">
        <f t="shared" si="9"/>
        <v>#DIV/0!</v>
      </c>
      <c r="I99" s="52">
        <f t="shared" si="7"/>
        <v>0</v>
      </c>
      <c r="J99" s="54">
        <f t="shared" si="5"/>
        <v>0</v>
      </c>
      <c r="K99" s="69"/>
      <c r="M99" s="57"/>
      <c r="N99" s="58"/>
      <c r="O99" s="59"/>
      <c r="P99" s="59"/>
      <c r="Q99" s="57"/>
      <c r="R99" s="56"/>
      <c r="S99" s="56"/>
      <c r="T99" s="56"/>
      <c r="U99" s="56"/>
    </row>
    <row r="100" spans="1:21" s="76" customFormat="1" ht="23.25" hidden="1" customHeight="1" x14ac:dyDescent="0.4">
      <c r="A100" s="60" t="s">
        <v>97</v>
      </c>
      <c r="B100" s="51">
        <v>18041300</v>
      </c>
      <c r="C100" s="52">
        <v>0</v>
      </c>
      <c r="D100" s="52">
        <v>0</v>
      </c>
      <c r="E100" s="52">
        <v>0</v>
      </c>
      <c r="F100" s="53" t="e">
        <f t="shared" si="8"/>
        <v>#DIV/0!</v>
      </c>
      <c r="G100" s="52">
        <f t="shared" si="6"/>
        <v>0</v>
      </c>
      <c r="H100" s="53" t="e">
        <f t="shared" si="9"/>
        <v>#DIV/0!</v>
      </c>
      <c r="I100" s="52">
        <f t="shared" si="7"/>
        <v>0</v>
      </c>
      <c r="J100" s="54">
        <f t="shared" si="5"/>
        <v>0</v>
      </c>
      <c r="K100" s="75"/>
      <c r="M100" s="57"/>
      <c r="N100" s="58"/>
      <c r="O100" s="59"/>
      <c r="P100" s="59"/>
      <c r="Q100" s="57"/>
      <c r="R100" s="56"/>
      <c r="S100" s="56"/>
      <c r="T100" s="56"/>
      <c r="U100" s="56"/>
    </row>
    <row r="101" spans="1:21" s="13" customFormat="1" ht="34.5" hidden="1" customHeight="1" x14ac:dyDescent="0.4">
      <c r="A101" s="60" t="s">
        <v>98</v>
      </c>
      <c r="B101" s="51">
        <v>18041400</v>
      </c>
      <c r="C101" s="52">
        <v>0</v>
      </c>
      <c r="D101" s="52">
        <v>0</v>
      </c>
      <c r="E101" s="52">
        <v>0</v>
      </c>
      <c r="F101" s="53" t="e">
        <f t="shared" si="8"/>
        <v>#DIV/0!</v>
      </c>
      <c r="G101" s="52">
        <f t="shared" si="6"/>
        <v>0</v>
      </c>
      <c r="H101" s="53" t="e">
        <f t="shared" si="9"/>
        <v>#DIV/0!</v>
      </c>
      <c r="I101" s="52">
        <f t="shared" si="7"/>
        <v>0</v>
      </c>
      <c r="J101" s="54">
        <f t="shared" si="5"/>
        <v>0</v>
      </c>
      <c r="K101" s="63"/>
      <c r="M101" s="57"/>
      <c r="N101" s="58"/>
      <c r="O101" s="59"/>
      <c r="P101" s="59"/>
      <c r="Q101" s="57"/>
      <c r="R101" s="56"/>
      <c r="S101" s="56"/>
      <c r="T101" s="56"/>
      <c r="U101" s="56"/>
    </row>
    <row r="102" spans="1:21" s="121" customFormat="1" ht="31.5" hidden="1" customHeight="1" x14ac:dyDescent="0.4">
      <c r="A102" s="60" t="s">
        <v>99</v>
      </c>
      <c r="B102" s="51">
        <v>18041500</v>
      </c>
      <c r="C102" s="52">
        <v>0</v>
      </c>
      <c r="D102" s="52">
        <v>0</v>
      </c>
      <c r="E102" s="52">
        <v>0</v>
      </c>
      <c r="F102" s="53" t="e">
        <f t="shared" si="8"/>
        <v>#DIV/0!</v>
      </c>
      <c r="G102" s="52">
        <f t="shared" si="6"/>
        <v>0</v>
      </c>
      <c r="H102" s="53" t="e">
        <f t="shared" si="9"/>
        <v>#DIV/0!</v>
      </c>
      <c r="I102" s="52">
        <f t="shared" si="7"/>
        <v>0</v>
      </c>
      <c r="J102" s="54">
        <f t="shared" si="5"/>
        <v>0</v>
      </c>
      <c r="K102" s="120"/>
      <c r="M102" s="57"/>
      <c r="N102" s="105"/>
      <c r="O102" s="57"/>
      <c r="P102" s="57"/>
      <c r="Q102" s="57"/>
      <c r="R102" s="106"/>
      <c r="S102" s="106"/>
      <c r="T102" s="106"/>
      <c r="U102" s="106"/>
    </row>
    <row r="103" spans="1:21" s="70" customFormat="1" ht="94.5" hidden="1" customHeight="1" x14ac:dyDescent="0.4">
      <c r="A103" s="60" t="s">
        <v>100</v>
      </c>
      <c r="B103" s="51">
        <v>18041700</v>
      </c>
      <c r="C103" s="52">
        <v>0</v>
      </c>
      <c r="D103" s="52">
        <v>0</v>
      </c>
      <c r="E103" s="52">
        <v>0</v>
      </c>
      <c r="F103" s="53" t="e">
        <f t="shared" si="8"/>
        <v>#DIV/0!</v>
      </c>
      <c r="G103" s="52">
        <f t="shared" si="6"/>
        <v>0</v>
      </c>
      <c r="H103" s="53" t="e">
        <f t="shared" si="9"/>
        <v>#DIV/0!</v>
      </c>
      <c r="I103" s="52">
        <f t="shared" si="7"/>
        <v>0</v>
      </c>
      <c r="J103" s="54">
        <f t="shared" si="5"/>
        <v>0</v>
      </c>
      <c r="K103" s="69"/>
      <c r="M103" s="57"/>
      <c r="N103" s="58"/>
      <c r="O103" s="59"/>
      <c r="P103" s="59"/>
      <c r="Q103" s="57"/>
      <c r="R103" s="56"/>
      <c r="S103" s="56"/>
      <c r="T103" s="56"/>
      <c r="U103" s="56"/>
    </row>
    <row r="104" spans="1:21" s="13" customFormat="1" ht="106.5" hidden="1" customHeight="1" x14ac:dyDescent="0.4">
      <c r="A104" s="60" t="s">
        <v>101</v>
      </c>
      <c r="B104" s="51">
        <v>18041800</v>
      </c>
      <c r="C104" s="52">
        <v>0</v>
      </c>
      <c r="D104" s="52">
        <v>0</v>
      </c>
      <c r="E104" s="52">
        <v>0</v>
      </c>
      <c r="F104" s="53" t="e">
        <f t="shared" si="8"/>
        <v>#DIV/0!</v>
      </c>
      <c r="G104" s="52">
        <f t="shared" si="6"/>
        <v>0</v>
      </c>
      <c r="H104" s="53" t="e">
        <f t="shared" si="9"/>
        <v>#DIV/0!</v>
      </c>
      <c r="I104" s="52">
        <f t="shared" si="7"/>
        <v>0</v>
      </c>
      <c r="J104" s="54">
        <f t="shared" si="5"/>
        <v>0</v>
      </c>
      <c r="K104" s="63"/>
      <c r="M104" s="57"/>
      <c r="N104" s="58"/>
      <c r="O104" s="59"/>
      <c r="P104" s="59"/>
      <c r="Q104" s="57"/>
      <c r="R104" s="56"/>
      <c r="S104" s="56"/>
      <c r="T104" s="56"/>
      <c r="U104" s="56"/>
    </row>
    <row r="105" spans="1:21" s="13" customFormat="1" ht="30" hidden="1" customHeight="1" x14ac:dyDescent="0.4">
      <c r="A105" s="43" t="s">
        <v>102</v>
      </c>
      <c r="B105" s="51">
        <v>18000000</v>
      </c>
      <c r="C105" s="35">
        <f>C106+C108</f>
        <v>105002</v>
      </c>
      <c r="D105" s="35">
        <f>D106+D108</f>
        <v>54300</v>
      </c>
      <c r="E105" s="35">
        <f>E106+E108</f>
        <v>64776.94</v>
      </c>
      <c r="F105" s="53">
        <f t="shared" si="8"/>
        <v>61.691148740024005</v>
      </c>
      <c r="G105" s="52">
        <f t="shared" si="6"/>
        <v>-40225.06</v>
      </c>
      <c r="H105" s="53">
        <f t="shared" si="9"/>
        <v>119.29454880294659</v>
      </c>
      <c r="I105" s="52">
        <f t="shared" si="7"/>
        <v>10476.940000000002</v>
      </c>
      <c r="J105" s="54">
        <f t="shared" si="5"/>
        <v>1.2859346028056036E-2</v>
      </c>
      <c r="K105" s="63"/>
      <c r="M105" s="57"/>
      <c r="N105" s="58"/>
      <c r="O105" s="59"/>
      <c r="P105" s="59"/>
      <c r="Q105" s="57"/>
      <c r="R105" s="56"/>
      <c r="S105" s="56"/>
      <c r="T105" s="56"/>
      <c r="U105" s="56"/>
    </row>
    <row r="106" spans="1:21" s="13" customFormat="1" ht="30" hidden="1" customHeight="1" x14ac:dyDescent="0.4">
      <c r="A106" s="60" t="s">
        <v>103</v>
      </c>
      <c r="B106" s="51"/>
      <c r="C106" s="122"/>
      <c r="D106" s="122"/>
      <c r="E106" s="122"/>
      <c r="F106" s="53" t="e">
        <f t="shared" si="8"/>
        <v>#DIV/0!</v>
      </c>
      <c r="G106" s="52">
        <f t="shared" si="6"/>
        <v>0</v>
      </c>
      <c r="H106" s="53" t="e">
        <f t="shared" si="9"/>
        <v>#DIV/0!</v>
      </c>
      <c r="I106" s="52">
        <f t="shared" si="7"/>
        <v>0</v>
      </c>
      <c r="J106" s="54">
        <f t="shared" si="5"/>
        <v>0</v>
      </c>
      <c r="K106" s="63"/>
      <c r="M106" s="57"/>
      <c r="N106" s="58"/>
      <c r="O106" s="59"/>
      <c r="P106" s="59"/>
      <c r="Q106" s="57"/>
      <c r="R106" s="56"/>
      <c r="S106" s="56"/>
      <c r="T106" s="56"/>
      <c r="U106" s="56"/>
    </row>
    <row r="107" spans="1:21" s="13" customFormat="1" ht="30" hidden="1" customHeight="1" x14ac:dyDescent="0.4">
      <c r="A107" s="60"/>
      <c r="B107" s="51"/>
      <c r="C107" s="122"/>
      <c r="D107" s="122"/>
      <c r="E107" s="122"/>
      <c r="F107" s="53" t="e">
        <f t="shared" si="8"/>
        <v>#DIV/0!</v>
      </c>
      <c r="G107" s="52">
        <f t="shared" si="6"/>
        <v>0</v>
      </c>
      <c r="H107" s="53" t="e">
        <f t="shared" si="9"/>
        <v>#DIV/0!</v>
      </c>
      <c r="I107" s="52">
        <f t="shared" si="7"/>
        <v>0</v>
      </c>
      <c r="J107" s="54">
        <f t="shared" si="5"/>
        <v>0</v>
      </c>
      <c r="K107" s="63"/>
      <c r="M107" s="57"/>
      <c r="N107" s="58"/>
      <c r="O107" s="59"/>
      <c r="P107" s="59"/>
      <c r="Q107" s="57"/>
      <c r="R107" s="56"/>
      <c r="S107" s="56"/>
      <c r="T107" s="56"/>
      <c r="U107" s="56"/>
    </row>
    <row r="108" spans="1:21" s="56" customFormat="1" ht="46.5" customHeight="1" x14ac:dyDescent="0.4">
      <c r="A108" s="50" t="s">
        <v>104</v>
      </c>
      <c r="B108" s="51">
        <v>18030000</v>
      </c>
      <c r="C108" s="62">
        <v>105002</v>
      </c>
      <c r="D108" s="62">
        <v>54300</v>
      </c>
      <c r="E108" s="62">
        <v>64776.94</v>
      </c>
      <c r="F108" s="53">
        <f t="shared" si="8"/>
        <v>61.691148740024005</v>
      </c>
      <c r="G108" s="52">
        <f t="shared" si="6"/>
        <v>-40225.06</v>
      </c>
      <c r="H108" s="53">
        <f t="shared" si="9"/>
        <v>119.29454880294659</v>
      </c>
      <c r="I108" s="52">
        <f t="shared" si="7"/>
        <v>10476.940000000002</v>
      </c>
      <c r="J108" s="54">
        <f t="shared" si="5"/>
        <v>1.2859346028056036E-2</v>
      </c>
      <c r="K108" s="55"/>
      <c r="M108" s="57"/>
      <c r="N108" s="58"/>
      <c r="O108" s="59"/>
      <c r="P108" s="59"/>
      <c r="Q108" s="59"/>
    </row>
    <row r="109" spans="1:21" s="13" customFormat="1" ht="48" hidden="1" customHeight="1" x14ac:dyDescent="0.4">
      <c r="A109" s="60" t="s">
        <v>105</v>
      </c>
      <c r="B109" s="51">
        <v>18030100</v>
      </c>
      <c r="C109" s="62"/>
      <c r="D109" s="62">
        <v>47000</v>
      </c>
      <c r="E109" s="62">
        <v>57249.460000000006</v>
      </c>
      <c r="F109" s="53" t="e">
        <f t="shared" si="8"/>
        <v>#DIV/0!</v>
      </c>
      <c r="G109" s="52">
        <f t="shared" si="6"/>
        <v>57249.460000000006</v>
      </c>
      <c r="H109" s="53">
        <f t="shared" si="9"/>
        <v>121.80736170212766</v>
      </c>
      <c r="I109" s="52">
        <f t="shared" si="7"/>
        <v>10249.460000000006</v>
      </c>
      <c r="J109" s="54">
        <f t="shared" si="5"/>
        <v>1.1365010697624077E-2</v>
      </c>
      <c r="K109" s="63"/>
      <c r="M109" s="57"/>
      <c r="N109" s="58"/>
      <c r="O109" s="59"/>
      <c r="P109" s="59"/>
      <c r="Q109" s="57"/>
      <c r="R109" s="56"/>
      <c r="S109" s="56"/>
      <c r="T109" s="56"/>
      <c r="U109" s="56"/>
    </row>
    <row r="110" spans="1:21" s="13" customFormat="1" ht="64.5" customHeight="1" x14ac:dyDescent="0.4">
      <c r="A110" s="50" t="s">
        <v>88</v>
      </c>
      <c r="B110" s="51">
        <v>18040000</v>
      </c>
      <c r="C110" s="62">
        <v>0</v>
      </c>
      <c r="D110" s="62">
        <v>0</v>
      </c>
      <c r="E110" s="62">
        <v>-2788.1699999999996</v>
      </c>
      <c r="F110" s="74" t="e">
        <f t="shared" si="8"/>
        <v>#DIV/0!</v>
      </c>
      <c r="G110" s="52">
        <f t="shared" si="6"/>
        <v>-2788.1699999999996</v>
      </c>
      <c r="H110" s="74" t="e">
        <f t="shared" si="9"/>
        <v>#DIV/0!</v>
      </c>
      <c r="I110" s="52">
        <f t="shared" si="7"/>
        <v>-2788.1699999999996</v>
      </c>
      <c r="J110" s="54">
        <f t="shared" si="5"/>
        <v>-5.5350010073098525E-4</v>
      </c>
      <c r="K110" s="63"/>
      <c r="M110" s="57"/>
      <c r="N110" s="58"/>
      <c r="O110" s="59"/>
      <c r="P110" s="59"/>
      <c r="Q110" s="57"/>
      <c r="R110" s="56"/>
      <c r="S110" s="56"/>
      <c r="T110" s="56"/>
      <c r="U110" s="56"/>
    </row>
    <row r="111" spans="1:21" s="56" customFormat="1" ht="39.75" customHeight="1" x14ac:dyDescent="0.4">
      <c r="A111" s="50" t="s">
        <v>106</v>
      </c>
      <c r="B111" s="51">
        <v>18050000</v>
      </c>
      <c r="C111" s="52">
        <v>71500000</v>
      </c>
      <c r="D111" s="52">
        <v>37963500</v>
      </c>
      <c r="E111" s="52">
        <v>42705581.010000005</v>
      </c>
      <c r="F111" s="53">
        <f t="shared" si="8"/>
        <v>59.728085328671334</v>
      </c>
      <c r="G111" s="52">
        <f t="shared" si="6"/>
        <v>-28794418.989999995</v>
      </c>
      <c r="H111" s="53">
        <f t="shared" si="9"/>
        <v>112.49115863921926</v>
      </c>
      <c r="I111" s="52">
        <f t="shared" si="7"/>
        <v>4742081.0100000054</v>
      </c>
      <c r="J111" s="54">
        <f t="shared" si="5"/>
        <v>8.4777984810145224</v>
      </c>
      <c r="K111" s="55"/>
      <c r="M111" s="57"/>
      <c r="N111" s="58"/>
      <c r="O111" s="59"/>
      <c r="P111" s="59"/>
      <c r="Q111" s="59"/>
    </row>
    <row r="112" spans="1:21" s="13" customFormat="1" ht="30" hidden="1" customHeight="1" x14ac:dyDescent="0.4">
      <c r="A112" s="123"/>
      <c r="B112" s="61"/>
      <c r="C112" s="122"/>
      <c r="D112" s="122"/>
      <c r="E112" s="122"/>
      <c r="F112" s="53" t="e">
        <f t="shared" si="8"/>
        <v>#DIV/0!</v>
      </c>
      <c r="G112" s="52">
        <f t="shared" si="6"/>
        <v>0</v>
      </c>
      <c r="H112" s="53" t="e">
        <f t="shared" si="9"/>
        <v>#DIV/0!</v>
      </c>
      <c r="I112" s="52">
        <f t="shared" si="7"/>
        <v>0</v>
      </c>
      <c r="J112" s="54">
        <f t="shared" si="5"/>
        <v>0</v>
      </c>
      <c r="K112" s="63"/>
      <c r="M112" s="57"/>
      <c r="N112" s="58"/>
      <c r="O112" s="59"/>
      <c r="P112" s="59"/>
      <c r="Q112" s="57"/>
      <c r="R112" s="56"/>
      <c r="S112" s="56"/>
      <c r="T112" s="56"/>
      <c r="U112" s="56"/>
    </row>
    <row r="113" spans="1:21" s="13" customFormat="1" ht="30" hidden="1" customHeight="1" x14ac:dyDescent="0.4">
      <c r="A113" s="123"/>
      <c r="B113" s="61"/>
      <c r="C113" s="122"/>
      <c r="D113" s="122"/>
      <c r="E113" s="122"/>
      <c r="F113" s="53" t="e">
        <f t="shared" si="8"/>
        <v>#DIV/0!</v>
      </c>
      <c r="G113" s="52">
        <f t="shared" si="6"/>
        <v>0</v>
      </c>
      <c r="H113" s="53" t="e">
        <f t="shared" si="9"/>
        <v>#DIV/0!</v>
      </c>
      <c r="I113" s="52">
        <f t="shared" si="7"/>
        <v>0</v>
      </c>
      <c r="J113" s="54">
        <f t="shared" si="5"/>
        <v>0</v>
      </c>
      <c r="K113" s="63"/>
      <c r="M113" s="57"/>
      <c r="N113" s="58"/>
      <c r="O113" s="59"/>
      <c r="P113" s="59"/>
      <c r="Q113" s="57"/>
      <c r="R113" s="56"/>
      <c r="S113" s="56"/>
      <c r="T113" s="56"/>
      <c r="U113" s="56"/>
    </row>
    <row r="114" spans="1:21" s="13" customFormat="1" ht="30" hidden="1" customHeight="1" x14ac:dyDescent="0.4">
      <c r="A114" s="123" t="s">
        <v>107</v>
      </c>
      <c r="B114" s="61">
        <v>18050200</v>
      </c>
      <c r="C114" s="62"/>
      <c r="D114" s="62">
        <v>0</v>
      </c>
      <c r="E114" s="62">
        <v>0</v>
      </c>
      <c r="F114" s="53" t="e">
        <f t="shared" si="8"/>
        <v>#DIV/0!</v>
      </c>
      <c r="G114" s="52">
        <f t="shared" si="6"/>
        <v>0</v>
      </c>
      <c r="H114" s="53" t="e">
        <f t="shared" si="9"/>
        <v>#DIV/0!</v>
      </c>
      <c r="I114" s="52">
        <f t="shared" si="7"/>
        <v>0</v>
      </c>
      <c r="J114" s="54">
        <f t="shared" si="5"/>
        <v>0</v>
      </c>
      <c r="K114" s="63"/>
      <c r="M114" s="57"/>
      <c r="N114" s="58"/>
      <c r="O114" s="59"/>
      <c r="P114" s="59"/>
      <c r="Q114" s="57"/>
      <c r="R114" s="56"/>
      <c r="S114" s="56"/>
      <c r="T114" s="56"/>
      <c r="U114" s="56"/>
    </row>
    <row r="115" spans="1:21" s="13" customFormat="1" ht="30" hidden="1" customHeight="1" x14ac:dyDescent="0.4">
      <c r="A115" s="123" t="s">
        <v>108</v>
      </c>
      <c r="B115" s="61">
        <v>18050300</v>
      </c>
      <c r="C115" s="62"/>
      <c r="D115" s="62">
        <v>7600000</v>
      </c>
      <c r="E115" s="62">
        <v>7543663.4899999993</v>
      </c>
      <c r="F115" s="53" t="e">
        <f t="shared" si="8"/>
        <v>#DIV/0!</v>
      </c>
      <c r="G115" s="52">
        <f t="shared" si="6"/>
        <v>7543663.4899999993</v>
      </c>
      <c r="H115" s="53">
        <f t="shared" si="9"/>
        <v>99.258730131578943</v>
      </c>
      <c r="I115" s="52">
        <f t="shared" si="7"/>
        <v>-56336.510000000708</v>
      </c>
      <c r="J115" s="54">
        <f t="shared" si="5"/>
        <v>1.4975480338701215</v>
      </c>
      <c r="K115" s="63"/>
      <c r="M115" s="57"/>
      <c r="N115" s="58"/>
      <c r="O115" s="59"/>
      <c r="P115" s="59"/>
      <c r="Q115" s="57"/>
      <c r="R115" s="56"/>
      <c r="S115" s="56"/>
      <c r="T115" s="56"/>
      <c r="U115" s="56"/>
    </row>
    <row r="116" spans="1:21" s="13" customFormat="1" ht="30" hidden="1" customHeight="1" x14ac:dyDescent="0.4">
      <c r="A116" s="123" t="s">
        <v>109</v>
      </c>
      <c r="B116" s="61">
        <v>18050400</v>
      </c>
      <c r="C116" s="62"/>
      <c r="D116" s="62">
        <v>30363500</v>
      </c>
      <c r="E116" s="62">
        <v>35161874.520000003</v>
      </c>
      <c r="F116" s="53" t="e">
        <f t="shared" si="8"/>
        <v>#DIV/0!</v>
      </c>
      <c r="G116" s="52">
        <f t="shared" si="6"/>
        <v>35161874.520000003</v>
      </c>
      <c r="H116" s="53">
        <f t="shared" si="9"/>
        <v>115.80310082829715</v>
      </c>
      <c r="I116" s="52">
        <f t="shared" si="7"/>
        <v>4798374.5200000033</v>
      </c>
      <c r="J116" s="54">
        <f t="shared" si="5"/>
        <v>6.9802419108986431</v>
      </c>
      <c r="K116" s="63"/>
      <c r="M116" s="57"/>
      <c r="N116" s="58"/>
      <c r="O116" s="59"/>
      <c r="P116" s="59"/>
      <c r="Q116" s="57"/>
      <c r="R116" s="56"/>
      <c r="S116" s="56"/>
      <c r="T116" s="56"/>
      <c r="U116" s="56"/>
    </row>
    <row r="117" spans="1:21" s="13" customFormat="1" ht="120.4" hidden="1" customHeight="1" x14ac:dyDescent="0.4">
      <c r="A117" s="123" t="s">
        <v>110</v>
      </c>
      <c r="B117" s="51">
        <v>18050500</v>
      </c>
      <c r="C117" s="62"/>
      <c r="D117" s="62">
        <v>0</v>
      </c>
      <c r="E117" s="62">
        <v>43</v>
      </c>
      <c r="F117" s="53" t="e">
        <f t="shared" si="8"/>
        <v>#DIV/0!</v>
      </c>
      <c r="G117" s="52">
        <f t="shared" si="6"/>
        <v>43</v>
      </c>
      <c r="H117" s="53" t="e">
        <f t="shared" si="9"/>
        <v>#DIV/0!</v>
      </c>
      <c r="I117" s="52">
        <f t="shared" si="7"/>
        <v>43</v>
      </c>
      <c r="J117" s="54">
        <f t="shared" si="5"/>
        <v>8.5362457566907216E-6</v>
      </c>
      <c r="K117" s="63"/>
      <c r="M117" s="57"/>
      <c r="N117" s="58"/>
      <c r="O117" s="59"/>
      <c r="P117" s="59"/>
      <c r="Q117" s="57"/>
      <c r="R117" s="56"/>
      <c r="S117" s="56"/>
      <c r="T117" s="56"/>
      <c r="U117" s="56"/>
    </row>
    <row r="118" spans="1:21" s="56" customFormat="1" ht="37.9" hidden="1" customHeight="1" x14ac:dyDescent="0.4">
      <c r="A118" s="124" t="s">
        <v>111</v>
      </c>
      <c r="B118" s="51">
        <v>19010000</v>
      </c>
      <c r="C118" s="52"/>
      <c r="D118" s="52">
        <f>D119+D120+D121+D122</f>
        <v>0</v>
      </c>
      <c r="E118" s="52">
        <f>E119+E120+E121+E122</f>
        <v>0</v>
      </c>
      <c r="F118" s="53" t="e">
        <f t="shared" si="8"/>
        <v>#DIV/0!</v>
      </c>
      <c r="G118" s="52">
        <f t="shared" si="6"/>
        <v>0</v>
      </c>
      <c r="H118" s="53" t="e">
        <f t="shared" si="9"/>
        <v>#DIV/0!</v>
      </c>
      <c r="I118" s="52">
        <f t="shared" si="7"/>
        <v>0</v>
      </c>
      <c r="J118" s="54">
        <f t="shared" si="5"/>
        <v>0</v>
      </c>
      <c r="K118" s="55"/>
      <c r="M118" s="57"/>
      <c r="N118" s="58"/>
      <c r="O118" s="59"/>
      <c r="P118" s="59"/>
      <c r="Q118" s="59"/>
    </row>
    <row r="119" spans="1:21" ht="76.150000000000006" hidden="1" customHeight="1" x14ac:dyDescent="0.25">
      <c r="A119" s="107" t="s">
        <v>112</v>
      </c>
      <c r="B119" s="61">
        <v>19010100</v>
      </c>
      <c r="C119" s="62"/>
      <c r="D119" s="62">
        <v>0</v>
      </c>
      <c r="E119" s="62">
        <v>0</v>
      </c>
      <c r="F119" s="53" t="e">
        <f t="shared" si="8"/>
        <v>#DIV/0!</v>
      </c>
      <c r="G119" s="52">
        <f t="shared" si="6"/>
        <v>0</v>
      </c>
      <c r="H119" s="53" t="e">
        <f t="shared" si="9"/>
        <v>#DIV/0!</v>
      </c>
      <c r="I119" s="52">
        <f t="shared" si="7"/>
        <v>0</v>
      </c>
      <c r="J119" s="54">
        <f t="shared" si="5"/>
        <v>0</v>
      </c>
      <c r="K119" s="112"/>
      <c r="M119" s="110"/>
      <c r="O119" s="111"/>
      <c r="P119" s="111"/>
      <c r="Q119" s="49"/>
    </row>
    <row r="120" spans="1:21" ht="52.5" hidden="1" customHeight="1" x14ac:dyDescent="0.25">
      <c r="A120" s="107" t="s">
        <v>113</v>
      </c>
      <c r="B120" s="61">
        <v>19010200</v>
      </c>
      <c r="C120" s="62"/>
      <c r="D120" s="62">
        <v>0</v>
      </c>
      <c r="E120" s="62">
        <v>0</v>
      </c>
      <c r="F120" s="53" t="e">
        <f t="shared" si="8"/>
        <v>#DIV/0!</v>
      </c>
      <c r="G120" s="52">
        <f t="shared" si="6"/>
        <v>0</v>
      </c>
      <c r="H120" s="53" t="e">
        <f t="shared" si="9"/>
        <v>#DIV/0!</v>
      </c>
      <c r="I120" s="52">
        <f t="shared" si="7"/>
        <v>0</v>
      </c>
      <c r="J120" s="54">
        <f t="shared" si="5"/>
        <v>0</v>
      </c>
      <c r="K120" s="112"/>
      <c r="M120" s="110"/>
      <c r="O120" s="111"/>
      <c r="P120" s="111"/>
      <c r="Q120" s="49"/>
    </row>
    <row r="121" spans="1:21" ht="92.65" hidden="1" customHeight="1" x14ac:dyDescent="0.25">
      <c r="A121" s="107" t="s">
        <v>114</v>
      </c>
      <c r="B121" s="61">
        <v>19010300</v>
      </c>
      <c r="C121" s="62"/>
      <c r="D121" s="62">
        <v>0</v>
      </c>
      <c r="E121" s="62">
        <v>0</v>
      </c>
      <c r="F121" s="53" t="e">
        <f t="shared" si="8"/>
        <v>#DIV/0!</v>
      </c>
      <c r="G121" s="52">
        <f t="shared" si="6"/>
        <v>0</v>
      </c>
      <c r="H121" s="53" t="e">
        <f t="shared" si="9"/>
        <v>#DIV/0!</v>
      </c>
      <c r="I121" s="52">
        <f t="shared" si="7"/>
        <v>0</v>
      </c>
      <c r="J121" s="54">
        <f t="shared" si="5"/>
        <v>0</v>
      </c>
      <c r="K121" s="112"/>
      <c r="M121" s="110"/>
      <c r="O121" s="111"/>
      <c r="P121" s="111"/>
      <c r="Q121" s="49"/>
    </row>
    <row r="122" spans="1:21" ht="30" hidden="1" customHeight="1" x14ac:dyDescent="0.25">
      <c r="A122" s="107" t="s">
        <v>115</v>
      </c>
      <c r="B122" s="61">
        <v>19010500</v>
      </c>
      <c r="C122" s="52"/>
      <c r="D122" s="52"/>
      <c r="E122" s="52"/>
      <c r="F122" s="53" t="e">
        <f t="shared" si="8"/>
        <v>#DIV/0!</v>
      </c>
      <c r="G122" s="52">
        <f t="shared" si="6"/>
        <v>0</v>
      </c>
      <c r="H122" s="53" t="e">
        <f t="shared" si="9"/>
        <v>#DIV/0!</v>
      </c>
      <c r="I122" s="52">
        <f t="shared" si="7"/>
        <v>0</v>
      </c>
      <c r="J122" s="54">
        <f t="shared" si="5"/>
        <v>0</v>
      </c>
      <c r="K122" s="112"/>
      <c r="M122" s="110"/>
      <c r="O122" s="111"/>
      <c r="P122" s="111"/>
      <c r="Q122" s="49"/>
    </row>
    <row r="123" spans="1:21" ht="30" hidden="1" customHeight="1" x14ac:dyDescent="0.25">
      <c r="A123" s="107" t="s">
        <v>116</v>
      </c>
      <c r="B123" s="61">
        <v>19040100</v>
      </c>
      <c r="C123" s="52"/>
      <c r="D123" s="52"/>
      <c r="E123" s="52"/>
      <c r="F123" s="53" t="e">
        <f t="shared" si="8"/>
        <v>#DIV/0!</v>
      </c>
      <c r="G123" s="52">
        <f t="shared" si="6"/>
        <v>0</v>
      </c>
      <c r="H123" s="53" t="e">
        <f t="shared" si="9"/>
        <v>#DIV/0!</v>
      </c>
      <c r="I123" s="52">
        <f t="shared" si="7"/>
        <v>0</v>
      </c>
      <c r="J123" s="54">
        <f t="shared" si="5"/>
        <v>0</v>
      </c>
      <c r="K123" s="112"/>
      <c r="M123" s="110"/>
      <c r="O123" s="111"/>
      <c r="P123" s="111"/>
      <c r="Q123" s="49"/>
    </row>
    <row r="124" spans="1:21" s="114" customFormat="1" ht="48.75" customHeight="1" x14ac:dyDescent="0.5">
      <c r="A124" s="33" t="s">
        <v>117</v>
      </c>
      <c r="B124" s="125" t="s">
        <v>118</v>
      </c>
      <c r="C124" s="35">
        <f>C126+C130+C131+C132+C139+C140+C146+C148+C149+C133+C127</f>
        <v>29910000</v>
      </c>
      <c r="D124" s="35">
        <f>D126+D130+D131+D132+D139+D140+D146+D148+D149+D133+D127</f>
        <v>10811000</v>
      </c>
      <c r="E124" s="35">
        <f>E126+E130+E131+E132+E139+E140+E146+E148+E149+E133+E127+E150</f>
        <v>12696073.08</v>
      </c>
      <c r="F124" s="36">
        <f t="shared" si="8"/>
        <v>42.447586359077235</v>
      </c>
      <c r="G124" s="35">
        <f t="shared" si="6"/>
        <v>-17213926.920000002</v>
      </c>
      <c r="H124" s="36">
        <f t="shared" si="9"/>
        <v>117.43662084913512</v>
      </c>
      <c r="I124" s="35">
        <f t="shared" si="7"/>
        <v>1885073.08</v>
      </c>
      <c r="J124" s="37">
        <f t="shared" si="5"/>
        <v>2.52039069664617</v>
      </c>
      <c r="K124" s="113"/>
      <c r="M124" s="40"/>
      <c r="N124" s="41"/>
      <c r="O124" s="40"/>
      <c r="P124" s="40"/>
      <c r="Q124" s="40"/>
      <c r="R124" s="42"/>
      <c r="S124" s="42"/>
      <c r="T124" s="42"/>
      <c r="U124" s="42"/>
    </row>
    <row r="125" spans="1:21" s="128" customFormat="1" ht="178.9" hidden="1" customHeight="1" x14ac:dyDescent="0.25">
      <c r="A125" s="126" t="s">
        <v>119</v>
      </c>
      <c r="B125" s="34">
        <v>21010000</v>
      </c>
      <c r="C125" s="35">
        <f>C126</f>
        <v>600000</v>
      </c>
      <c r="D125" s="35">
        <f>D126</f>
        <v>600000</v>
      </c>
      <c r="E125" s="35">
        <f>E126</f>
        <v>880280</v>
      </c>
      <c r="F125" s="53">
        <f t="shared" si="8"/>
        <v>146.71333333333334</v>
      </c>
      <c r="G125" s="35">
        <f t="shared" si="6"/>
        <v>280280</v>
      </c>
      <c r="H125" s="36">
        <f t="shared" si="9"/>
        <v>146.71333333333334</v>
      </c>
      <c r="I125" s="35">
        <f t="shared" si="7"/>
        <v>280280</v>
      </c>
      <c r="J125" s="37">
        <f t="shared" si="5"/>
        <v>0.17475084685348161</v>
      </c>
      <c r="K125" s="127"/>
      <c r="M125" s="110"/>
      <c r="N125" s="47"/>
      <c r="O125" s="48"/>
      <c r="P125" s="48"/>
      <c r="Q125" s="49"/>
      <c r="R125" s="46"/>
      <c r="S125" s="46"/>
      <c r="T125" s="46"/>
      <c r="U125" s="46"/>
    </row>
    <row r="126" spans="1:21" s="13" customFormat="1" ht="95.25" customHeight="1" x14ac:dyDescent="0.4">
      <c r="A126" s="60" t="s">
        <v>120</v>
      </c>
      <c r="B126" s="61">
        <v>21010300</v>
      </c>
      <c r="C126" s="62">
        <v>600000</v>
      </c>
      <c r="D126" s="62">
        <v>600000</v>
      </c>
      <c r="E126" s="62">
        <v>880280</v>
      </c>
      <c r="F126" s="53">
        <f t="shared" si="8"/>
        <v>146.71333333333334</v>
      </c>
      <c r="G126" s="52">
        <f t="shared" si="6"/>
        <v>280280</v>
      </c>
      <c r="H126" s="53">
        <f t="shared" si="9"/>
        <v>146.71333333333334</v>
      </c>
      <c r="I126" s="52">
        <f t="shared" si="7"/>
        <v>280280</v>
      </c>
      <c r="J126" s="54">
        <f t="shared" si="5"/>
        <v>0.17475084685348161</v>
      </c>
      <c r="K126" s="63"/>
      <c r="M126" s="57"/>
      <c r="N126" s="58"/>
      <c r="O126" s="59"/>
      <c r="P126" s="59"/>
      <c r="Q126" s="57"/>
      <c r="R126" s="56"/>
      <c r="S126" s="56"/>
      <c r="T126" s="56"/>
      <c r="U126" s="56"/>
    </row>
    <row r="127" spans="1:21" s="13" customFormat="1" ht="44.25" customHeight="1" x14ac:dyDescent="0.4">
      <c r="A127" s="60" t="s">
        <v>121</v>
      </c>
      <c r="B127" s="61">
        <v>21050000</v>
      </c>
      <c r="C127" s="62">
        <v>15000000</v>
      </c>
      <c r="D127" s="62">
        <v>3100000</v>
      </c>
      <c r="E127" s="62">
        <v>3488493.1500000004</v>
      </c>
      <c r="F127" s="53">
        <f t="shared" si="8"/>
        <v>23.256621000000003</v>
      </c>
      <c r="G127" s="52">
        <f t="shared" si="6"/>
        <v>-11511506.85</v>
      </c>
      <c r="H127" s="53">
        <f t="shared" si="9"/>
        <v>112.53203709677419</v>
      </c>
      <c r="I127" s="52">
        <f t="shared" si="7"/>
        <v>388493.15000000037</v>
      </c>
      <c r="J127" s="54">
        <f t="shared" si="5"/>
        <v>0.69252639183563147</v>
      </c>
      <c r="K127" s="63"/>
      <c r="M127" s="57"/>
      <c r="N127" s="58"/>
      <c r="O127" s="59"/>
      <c r="P127" s="59"/>
      <c r="Q127" s="57"/>
      <c r="R127" s="56"/>
      <c r="S127" s="56"/>
      <c r="T127" s="56"/>
      <c r="U127" s="56"/>
    </row>
    <row r="128" spans="1:21" s="131" customFormat="1" ht="43.15" customHeight="1" x14ac:dyDescent="0.45">
      <c r="A128" s="129" t="s">
        <v>122</v>
      </c>
      <c r="B128" s="34">
        <v>21080000</v>
      </c>
      <c r="C128" s="35">
        <f>C129+C130+C131+C132</f>
        <v>200000</v>
      </c>
      <c r="D128" s="35">
        <f>D129+D130+D131+D132</f>
        <v>78000</v>
      </c>
      <c r="E128" s="35">
        <f>E129+E130+E131+E132</f>
        <v>84195.55</v>
      </c>
      <c r="F128" s="36">
        <f t="shared" si="8"/>
        <v>42.097775000000006</v>
      </c>
      <c r="G128" s="35">
        <f t="shared" si="6"/>
        <v>-115804.45</v>
      </c>
      <c r="H128" s="36">
        <f t="shared" si="9"/>
        <v>107.94301282051282</v>
      </c>
      <c r="I128" s="35">
        <f t="shared" si="7"/>
        <v>6195.5500000000029</v>
      </c>
      <c r="J128" s="37">
        <f t="shared" si="5"/>
        <v>1.6714276893482361E-2</v>
      </c>
      <c r="K128" s="130"/>
      <c r="M128" s="57"/>
      <c r="N128" s="105"/>
      <c r="O128" s="57"/>
      <c r="P128" s="57"/>
      <c r="Q128" s="57"/>
      <c r="R128" s="106"/>
      <c r="S128" s="106"/>
      <c r="T128" s="106"/>
      <c r="U128" s="106"/>
    </row>
    <row r="129" spans="1:21" s="131" customFormat="1" ht="64.150000000000006" hidden="1" customHeight="1" x14ac:dyDescent="0.4">
      <c r="A129" s="123" t="s">
        <v>122</v>
      </c>
      <c r="B129" s="61">
        <v>21080500</v>
      </c>
      <c r="C129" s="52">
        <v>0</v>
      </c>
      <c r="D129" s="52">
        <v>0</v>
      </c>
      <c r="E129" s="52">
        <v>0</v>
      </c>
      <c r="F129" s="53" t="e">
        <f t="shared" si="8"/>
        <v>#DIV/0!</v>
      </c>
      <c r="G129" s="52">
        <f t="shared" si="6"/>
        <v>0</v>
      </c>
      <c r="H129" s="53" t="e">
        <f t="shared" si="9"/>
        <v>#DIV/0!</v>
      </c>
      <c r="I129" s="52">
        <f t="shared" si="7"/>
        <v>0</v>
      </c>
      <c r="J129" s="54">
        <f t="shared" si="5"/>
        <v>0</v>
      </c>
      <c r="K129" s="130"/>
      <c r="M129" s="57"/>
      <c r="N129" s="105"/>
      <c r="O129" s="57"/>
      <c r="P129" s="57"/>
      <c r="Q129" s="57"/>
      <c r="R129" s="106"/>
      <c r="S129" s="106"/>
      <c r="T129" s="106"/>
      <c r="U129" s="106"/>
    </row>
    <row r="130" spans="1:21" s="13" customFormat="1" ht="108" hidden="1" customHeight="1" x14ac:dyDescent="0.4">
      <c r="A130" s="60" t="s">
        <v>123</v>
      </c>
      <c r="B130" s="61">
        <v>21080900</v>
      </c>
      <c r="C130" s="62">
        <v>0</v>
      </c>
      <c r="D130" s="62">
        <v>0</v>
      </c>
      <c r="E130" s="62">
        <v>0</v>
      </c>
      <c r="F130" s="74" t="e">
        <f t="shared" si="8"/>
        <v>#DIV/0!</v>
      </c>
      <c r="G130" s="52">
        <f t="shared" si="6"/>
        <v>0</v>
      </c>
      <c r="H130" s="74" t="e">
        <f t="shared" si="9"/>
        <v>#DIV/0!</v>
      </c>
      <c r="I130" s="52">
        <f t="shared" si="7"/>
        <v>0</v>
      </c>
      <c r="J130" s="54">
        <f t="shared" si="5"/>
        <v>0</v>
      </c>
      <c r="K130" s="63"/>
      <c r="M130" s="57"/>
      <c r="N130" s="58"/>
      <c r="O130" s="59"/>
      <c r="P130" s="59"/>
      <c r="Q130" s="57"/>
      <c r="R130" s="56"/>
      <c r="S130" s="56"/>
      <c r="T130" s="56"/>
      <c r="U130" s="56"/>
    </row>
    <row r="131" spans="1:21" s="13" customFormat="1" ht="40.5" customHeight="1" x14ac:dyDescent="0.4">
      <c r="A131" s="60" t="s">
        <v>124</v>
      </c>
      <c r="B131" s="61">
        <v>21081100</v>
      </c>
      <c r="C131" s="62">
        <v>80000</v>
      </c>
      <c r="D131" s="62">
        <v>18000</v>
      </c>
      <c r="E131" s="62">
        <v>19135.710000000003</v>
      </c>
      <c r="F131" s="53">
        <f t="shared" si="8"/>
        <v>23.919637500000004</v>
      </c>
      <c r="G131" s="52">
        <f t="shared" si="6"/>
        <v>-60864.289999999994</v>
      </c>
      <c r="H131" s="53">
        <f t="shared" si="9"/>
        <v>106.30950000000001</v>
      </c>
      <c r="I131" s="52">
        <f t="shared" si="7"/>
        <v>1135.7100000000028</v>
      </c>
      <c r="J131" s="54">
        <f t="shared" si="5"/>
        <v>3.7987703090410288E-3</v>
      </c>
      <c r="K131" s="63"/>
      <c r="M131" s="57"/>
      <c r="N131" s="58"/>
      <c r="O131" s="59"/>
      <c r="P131" s="59"/>
      <c r="Q131" s="57"/>
      <c r="R131" s="56"/>
      <c r="S131" s="56"/>
      <c r="T131" s="56"/>
      <c r="U131" s="56"/>
    </row>
    <row r="132" spans="1:21" s="13" customFormat="1" ht="96.75" customHeight="1" x14ac:dyDescent="0.4">
      <c r="A132" s="132" t="s">
        <v>125</v>
      </c>
      <c r="B132" s="51">
        <v>21081500</v>
      </c>
      <c r="C132" s="62">
        <v>120000</v>
      </c>
      <c r="D132" s="62">
        <v>60000</v>
      </c>
      <c r="E132" s="62">
        <v>65059.839999999997</v>
      </c>
      <c r="F132" s="53">
        <f t="shared" si="8"/>
        <v>54.216533333333331</v>
      </c>
      <c r="G132" s="52">
        <f t="shared" si="6"/>
        <v>-54940.160000000003</v>
      </c>
      <c r="H132" s="53">
        <f t="shared" si="9"/>
        <v>108.43306666666666</v>
      </c>
      <c r="I132" s="52">
        <f t="shared" si="7"/>
        <v>5059.8399999999965</v>
      </c>
      <c r="J132" s="54">
        <f t="shared" si="5"/>
        <v>1.2915506584441332E-2</v>
      </c>
      <c r="K132" s="63"/>
      <c r="M132" s="57"/>
      <c r="N132" s="58"/>
      <c r="O132" s="59"/>
      <c r="P132" s="59"/>
      <c r="Q132" s="57"/>
      <c r="R132" s="56"/>
      <c r="S132" s="56"/>
      <c r="T132" s="56"/>
      <c r="U132" s="56"/>
    </row>
    <row r="133" spans="1:21" s="131" customFormat="1" ht="43.5" customHeight="1" x14ac:dyDescent="0.4">
      <c r="A133" s="96" t="s">
        <v>126</v>
      </c>
      <c r="B133" s="34">
        <v>22010000</v>
      </c>
      <c r="C133" s="35">
        <f>C134+C135+C136+C137</f>
        <v>7160000</v>
      </c>
      <c r="D133" s="35">
        <f>D134+D135+D136+D137</f>
        <v>4125000</v>
      </c>
      <c r="E133" s="35">
        <f>E134+E135+E136+E137</f>
        <v>5020331.0299999993</v>
      </c>
      <c r="F133" s="36">
        <f>E133/C133*100</f>
        <v>70.11635516759776</v>
      </c>
      <c r="G133" s="35">
        <f>E133-C133</f>
        <v>-2139668.9700000007</v>
      </c>
      <c r="H133" s="36">
        <f>E133/D133*100</f>
        <v>121.70499466666665</v>
      </c>
      <c r="I133" s="35">
        <f t="shared" si="7"/>
        <v>895331.02999999933</v>
      </c>
      <c r="J133" s="37">
        <f t="shared" si="5"/>
        <v>0.99662277795395959</v>
      </c>
      <c r="K133" s="130"/>
      <c r="M133" s="57"/>
      <c r="N133" s="105"/>
      <c r="O133" s="57"/>
      <c r="P133" s="57"/>
      <c r="Q133" s="57"/>
      <c r="R133" s="106"/>
      <c r="S133" s="106"/>
      <c r="T133" s="106"/>
      <c r="U133" s="106"/>
    </row>
    <row r="134" spans="1:21" s="131" customFormat="1" ht="71.25" customHeight="1" x14ac:dyDescent="0.4">
      <c r="A134" s="133" t="s">
        <v>127</v>
      </c>
      <c r="B134" s="51">
        <v>22010300</v>
      </c>
      <c r="C134" s="52">
        <v>540000</v>
      </c>
      <c r="D134" s="52">
        <v>255000</v>
      </c>
      <c r="E134" s="52">
        <v>271887.2</v>
      </c>
      <c r="F134" s="53">
        <f>E134/C134*100</f>
        <v>50.349481481481483</v>
      </c>
      <c r="G134" s="52">
        <f>E134-C134</f>
        <v>-268112.8</v>
      </c>
      <c r="H134" s="53">
        <f>E134/D134*100</f>
        <v>106.62243137254903</v>
      </c>
      <c r="I134" s="52">
        <f>E134-D134</f>
        <v>16887.200000000012</v>
      </c>
      <c r="J134" s="54">
        <f t="shared" si="5"/>
        <v>5.3974324588337723E-2</v>
      </c>
      <c r="K134" s="130"/>
      <c r="M134" s="57"/>
      <c r="N134" s="105"/>
      <c r="O134" s="57"/>
      <c r="P134" s="57"/>
      <c r="Q134" s="57"/>
      <c r="R134" s="106"/>
      <c r="S134" s="106"/>
      <c r="T134" s="106"/>
      <c r="U134" s="106"/>
    </row>
    <row r="135" spans="1:21" s="131" customFormat="1" ht="43.5" customHeight="1" x14ac:dyDescent="0.4">
      <c r="A135" s="133" t="s">
        <v>128</v>
      </c>
      <c r="B135" s="51">
        <v>22012500</v>
      </c>
      <c r="C135" s="52">
        <v>6000000</v>
      </c>
      <c r="D135" s="52">
        <v>3610000</v>
      </c>
      <c r="E135" s="52">
        <v>4434157.0299999993</v>
      </c>
      <c r="F135" s="53">
        <f>E135/C135*100</f>
        <v>73.902617166666644</v>
      </c>
      <c r="G135" s="52">
        <f>E135-C135</f>
        <v>-1565842.9700000007</v>
      </c>
      <c r="H135" s="53">
        <f>E135/D135*100</f>
        <v>122.82983462603876</v>
      </c>
      <c r="I135" s="52">
        <f>E135-D135</f>
        <v>824157.02999999933</v>
      </c>
      <c r="J135" s="54">
        <f t="shared" si="5"/>
        <v>0.88025707283343801</v>
      </c>
      <c r="K135" s="130"/>
      <c r="M135" s="57"/>
      <c r="N135" s="105"/>
      <c r="O135" s="57"/>
      <c r="P135" s="57"/>
      <c r="Q135" s="57"/>
      <c r="R135" s="106"/>
      <c r="S135" s="106"/>
      <c r="T135" s="106"/>
      <c r="U135" s="106"/>
    </row>
    <row r="136" spans="1:21" s="131" customFormat="1" ht="70.5" customHeight="1" x14ac:dyDescent="0.4">
      <c r="A136" s="60" t="s">
        <v>129</v>
      </c>
      <c r="B136" s="61">
        <v>22012600</v>
      </c>
      <c r="C136" s="52">
        <v>500000</v>
      </c>
      <c r="D136" s="52">
        <v>200000</v>
      </c>
      <c r="E136" s="52">
        <v>223724.79999999999</v>
      </c>
      <c r="F136" s="53">
        <f>E136/C136*100</f>
        <v>44.744959999999999</v>
      </c>
      <c r="G136" s="52">
        <f>E136-C136</f>
        <v>-276275.20000000001</v>
      </c>
      <c r="H136" s="53">
        <f>E136/D136*100</f>
        <v>111.86239999999998</v>
      </c>
      <c r="I136" s="52">
        <f>E136-D136</f>
        <v>23724.799999999988</v>
      </c>
      <c r="J136" s="54">
        <f t="shared" ref="J136:J151" si="10">E136/E$151*100</f>
        <v>4.4413252899220469E-2</v>
      </c>
      <c r="K136" s="130"/>
      <c r="M136" s="57"/>
      <c r="N136" s="105"/>
      <c r="O136" s="57"/>
      <c r="P136" s="57"/>
      <c r="Q136" s="57"/>
      <c r="R136" s="106"/>
      <c r="S136" s="106"/>
      <c r="T136" s="106"/>
      <c r="U136" s="106"/>
    </row>
    <row r="137" spans="1:21" s="13" customFormat="1" ht="156" customHeight="1" x14ac:dyDescent="0.4">
      <c r="A137" s="133" t="s">
        <v>130</v>
      </c>
      <c r="B137" s="51">
        <v>22012900</v>
      </c>
      <c r="C137" s="62">
        <v>120000</v>
      </c>
      <c r="D137" s="62">
        <v>60000</v>
      </c>
      <c r="E137" s="62">
        <v>90562</v>
      </c>
      <c r="F137" s="53">
        <f>E137/C137*100</f>
        <v>75.468333333333334</v>
      </c>
      <c r="G137" s="52">
        <f>E137-C137</f>
        <v>-29438</v>
      </c>
      <c r="H137" s="53">
        <f>E137/D137*100</f>
        <v>150.93666666666667</v>
      </c>
      <c r="I137" s="52">
        <f>E137-D137</f>
        <v>30562</v>
      </c>
      <c r="J137" s="54">
        <f t="shared" si="10"/>
        <v>1.7978127632963376E-2</v>
      </c>
      <c r="K137" s="63"/>
      <c r="M137" s="57"/>
      <c r="N137" s="58"/>
      <c r="O137" s="59"/>
      <c r="P137" s="59"/>
      <c r="Q137" s="57"/>
      <c r="R137" s="56"/>
      <c r="S137" s="56"/>
      <c r="T137" s="56"/>
      <c r="U137" s="56"/>
    </row>
    <row r="138" spans="1:21" s="131" customFormat="1" ht="72.75" customHeight="1" x14ac:dyDescent="0.4">
      <c r="A138" s="43" t="s">
        <v>131</v>
      </c>
      <c r="B138" s="34">
        <v>22080000</v>
      </c>
      <c r="C138" s="35">
        <f>C139</f>
        <v>6000000</v>
      </c>
      <c r="D138" s="35">
        <f>D139</f>
        <v>2550000</v>
      </c>
      <c r="E138" s="35">
        <f>E139</f>
        <v>2661684.21</v>
      </c>
      <c r="F138" s="67">
        <f t="shared" si="8"/>
        <v>44.361403500000002</v>
      </c>
      <c r="G138" s="35">
        <f t="shared" si="6"/>
        <v>-3338315.79</v>
      </c>
      <c r="H138" s="36">
        <f t="shared" si="9"/>
        <v>104.37977294117647</v>
      </c>
      <c r="I138" s="35">
        <f t="shared" si="7"/>
        <v>111684.20999999996</v>
      </c>
      <c r="J138" s="37">
        <f t="shared" si="10"/>
        <v>0.5283904777503069</v>
      </c>
      <c r="K138" s="130"/>
      <c r="M138" s="57"/>
      <c r="N138" s="105"/>
      <c r="O138" s="57"/>
      <c r="P138" s="57"/>
      <c r="Q138" s="57"/>
      <c r="R138" s="106"/>
      <c r="S138" s="106"/>
      <c r="T138" s="106"/>
      <c r="U138" s="106"/>
    </row>
    <row r="139" spans="1:21" s="13" customFormat="1" ht="92.25" customHeight="1" x14ac:dyDescent="0.4">
      <c r="A139" s="60" t="s">
        <v>132</v>
      </c>
      <c r="B139" s="61">
        <v>22080400</v>
      </c>
      <c r="C139" s="62">
        <v>6000000</v>
      </c>
      <c r="D139" s="62">
        <v>2550000</v>
      </c>
      <c r="E139" s="62">
        <v>2661684.21</v>
      </c>
      <c r="F139" s="53">
        <f t="shared" si="8"/>
        <v>44.361403500000002</v>
      </c>
      <c r="G139" s="52">
        <f t="shared" si="6"/>
        <v>-3338315.79</v>
      </c>
      <c r="H139" s="53">
        <f t="shared" si="9"/>
        <v>104.37977294117647</v>
      </c>
      <c r="I139" s="52">
        <f t="shared" si="7"/>
        <v>111684.20999999996</v>
      </c>
      <c r="J139" s="54">
        <f t="shared" si="10"/>
        <v>0.5283904777503069</v>
      </c>
      <c r="K139" s="63"/>
      <c r="M139" s="57"/>
      <c r="N139" s="58"/>
      <c r="O139" s="59"/>
      <c r="P139" s="59"/>
      <c r="Q139" s="57"/>
      <c r="R139" s="56"/>
      <c r="S139" s="56"/>
      <c r="T139" s="56"/>
      <c r="U139" s="56"/>
    </row>
    <row r="140" spans="1:21" s="56" customFormat="1" ht="44.25" customHeight="1" x14ac:dyDescent="0.4">
      <c r="A140" s="50" t="s">
        <v>133</v>
      </c>
      <c r="B140" s="51">
        <v>22090000</v>
      </c>
      <c r="C140" s="52">
        <v>350000</v>
      </c>
      <c r="D140" s="52">
        <v>150000</v>
      </c>
      <c r="E140" s="52">
        <v>240527.33000000002</v>
      </c>
      <c r="F140" s="53">
        <f t="shared" si="8"/>
        <v>68.722094285714292</v>
      </c>
      <c r="G140" s="52">
        <f t="shared" ref="G140:G206" si="11">E140-C140</f>
        <v>-109472.66999999998</v>
      </c>
      <c r="H140" s="53">
        <f t="shared" si="9"/>
        <v>160.35155333333336</v>
      </c>
      <c r="I140" s="52">
        <f t="shared" ref="I140:I206" si="12">E140-D140</f>
        <v>90527.330000000016</v>
      </c>
      <c r="J140" s="54">
        <f t="shared" si="10"/>
        <v>4.7748846513503466E-2</v>
      </c>
      <c r="K140" s="55"/>
      <c r="M140" s="57"/>
      <c r="N140" s="58"/>
      <c r="O140" s="59"/>
      <c r="P140" s="59"/>
      <c r="Q140" s="59"/>
    </row>
    <row r="141" spans="1:21" s="13" customFormat="1" ht="98.65" hidden="1" customHeight="1" x14ac:dyDescent="0.4">
      <c r="A141" s="60" t="s">
        <v>134</v>
      </c>
      <c r="B141" s="61">
        <v>22090100</v>
      </c>
      <c r="C141" s="62"/>
      <c r="D141" s="62">
        <v>125000</v>
      </c>
      <c r="E141" s="62">
        <v>128513.48000000001</v>
      </c>
      <c r="F141" s="53" t="e">
        <f t="shared" si="8"/>
        <v>#DIV/0!</v>
      </c>
      <c r="G141" s="52">
        <f t="shared" si="11"/>
        <v>128513.48000000001</v>
      </c>
      <c r="H141" s="53">
        <f t="shared" si="9"/>
        <v>102.81078400000001</v>
      </c>
      <c r="I141" s="52">
        <f t="shared" si="12"/>
        <v>3513.4800000000105</v>
      </c>
      <c r="J141" s="54">
        <f t="shared" si="10"/>
        <v>2.5512154612268793E-2</v>
      </c>
      <c r="K141" s="63"/>
      <c r="M141" s="57"/>
      <c r="N141" s="58"/>
      <c r="O141" s="59"/>
      <c r="P141" s="59"/>
      <c r="Q141" s="57"/>
      <c r="R141" s="56"/>
      <c r="S141" s="56"/>
      <c r="T141" s="56"/>
      <c r="U141" s="56"/>
    </row>
    <row r="142" spans="1:21" s="13" customFormat="1" ht="98.65" hidden="1" customHeight="1" x14ac:dyDescent="0.5">
      <c r="A142" s="134" t="s">
        <v>135</v>
      </c>
      <c r="B142" s="61">
        <v>22090200</v>
      </c>
      <c r="C142" s="62"/>
      <c r="D142" s="62">
        <v>0</v>
      </c>
      <c r="E142" s="62">
        <v>81213.8</v>
      </c>
      <c r="F142" s="53" t="e">
        <f t="shared" ref="F142:F205" si="13">E142/C142*100</f>
        <v>#DIV/0!</v>
      </c>
      <c r="G142" s="52"/>
      <c r="H142" s="53"/>
      <c r="I142" s="52"/>
      <c r="J142" s="54"/>
      <c r="K142" s="63"/>
      <c r="M142" s="57"/>
      <c r="N142" s="58"/>
      <c r="O142" s="59"/>
      <c r="P142" s="59"/>
      <c r="Q142" s="57"/>
      <c r="R142" s="56"/>
      <c r="S142" s="56"/>
      <c r="T142" s="56"/>
      <c r="U142" s="56"/>
    </row>
    <row r="143" spans="1:21" s="13" customFormat="1" ht="98.65" hidden="1" customHeight="1" x14ac:dyDescent="0.4">
      <c r="A143" s="88" t="s">
        <v>136</v>
      </c>
      <c r="B143" s="61">
        <v>22090300</v>
      </c>
      <c r="C143" s="62"/>
      <c r="D143" s="62">
        <v>0</v>
      </c>
      <c r="E143" s="62">
        <v>0</v>
      </c>
      <c r="F143" s="53" t="e">
        <f t="shared" si="13"/>
        <v>#DIV/0!</v>
      </c>
      <c r="G143" s="52"/>
      <c r="H143" s="53"/>
      <c r="I143" s="52"/>
      <c r="J143" s="54"/>
      <c r="K143" s="63"/>
      <c r="M143" s="57"/>
      <c r="N143" s="58"/>
      <c r="O143" s="59"/>
      <c r="P143" s="59"/>
      <c r="Q143" s="57"/>
      <c r="R143" s="56"/>
      <c r="S143" s="56"/>
      <c r="T143" s="56"/>
      <c r="U143" s="56"/>
    </row>
    <row r="144" spans="1:21" s="13" customFormat="1" ht="69.400000000000006" hidden="1" customHeight="1" x14ac:dyDescent="0.4">
      <c r="A144" s="60" t="s">
        <v>137</v>
      </c>
      <c r="B144" s="61">
        <v>22090400</v>
      </c>
      <c r="C144" s="62"/>
      <c r="D144" s="62">
        <v>25000</v>
      </c>
      <c r="E144" s="62">
        <v>30800.05</v>
      </c>
      <c r="F144" s="53" t="e">
        <f t="shared" si="13"/>
        <v>#DIV/0!</v>
      </c>
      <c r="G144" s="52">
        <f t="shared" si="11"/>
        <v>30800.05</v>
      </c>
      <c r="H144" s="53">
        <f t="shared" ref="H144:H210" si="14">E144/D144*100</f>
        <v>123.20020000000001</v>
      </c>
      <c r="I144" s="52">
        <f t="shared" si="12"/>
        <v>5800.0499999999993</v>
      </c>
      <c r="J144" s="54">
        <f t="shared" si="10"/>
        <v>6.1143440957758619E-3</v>
      </c>
      <c r="K144" s="63"/>
      <c r="M144" s="57"/>
      <c r="N144" s="58"/>
      <c r="O144" s="59"/>
      <c r="P144" s="59"/>
      <c r="Q144" s="57"/>
      <c r="R144" s="56"/>
      <c r="S144" s="56"/>
      <c r="T144" s="56"/>
      <c r="U144" s="56"/>
    </row>
    <row r="145" spans="1:21" s="131" customFormat="1" ht="30" hidden="1" customHeight="1" x14ac:dyDescent="0.4">
      <c r="A145" s="43" t="s">
        <v>138</v>
      </c>
      <c r="B145" s="34">
        <v>24000000</v>
      </c>
      <c r="C145" s="35">
        <f>C146+C147</f>
        <v>600000</v>
      </c>
      <c r="D145" s="35">
        <f>D146+D147</f>
        <v>208000</v>
      </c>
      <c r="E145" s="35">
        <f>E146+E147</f>
        <v>320561.80999999994</v>
      </c>
      <c r="F145" s="53">
        <f t="shared" si="13"/>
        <v>53.426968333333328</v>
      </c>
      <c r="G145" s="35">
        <f t="shared" si="11"/>
        <v>-279438.19000000006</v>
      </c>
      <c r="H145" s="36">
        <f t="shared" si="14"/>
        <v>154.11625480769229</v>
      </c>
      <c r="I145" s="35">
        <f t="shared" si="12"/>
        <v>112561.80999999994</v>
      </c>
      <c r="J145" s="37">
        <f t="shared" si="10"/>
        <v>6.3637078845804579E-2</v>
      </c>
      <c r="K145" s="130"/>
      <c r="M145" s="57"/>
      <c r="N145" s="105"/>
      <c r="O145" s="57"/>
      <c r="P145" s="57"/>
      <c r="Q145" s="57"/>
      <c r="R145" s="106"/>
      <c r="S145" s="106"/>
      <c r="T145" s="106"/>
      <c r="U145" s="106"/>
    </row>
    <row r="146" spans="1:21" s="13" customFormat="1" ht="91.15" hidden="1" customHeight="1" x14ac:dyDescent="0.4">
      <c r="A146" s="60" t="s">
        <v>139</v>
      </c>
      <c r="B146" s="61">
        <v>24030000</v>
      </c>
      <c r="C146" s="62"/>
      <c r="D146" s="62">
        <v>0</v>
      </c>
      <c r="E146" s="62">
        <v>0</v>
      </c>
      <c r="F146" s="53" t="e">
        <f t="shared" si="13"/>
        <v>#DIV/0!</v>
      </c>
      <c r="G146" s="52">
        <f t="shared" si="11"/>
        <v>0</v>
      </c>
      <c r="H146" s="53" t="e">
        <f t="shared" si="14"/>
        <v>#DIV/0!</v>
      </c>
      <c r="I146" s="52">
        <f t="shared" si="12"/>
        <v>0</v>
      </c>
      <c r="J146" s="54">
        <f t="shared" si="10"/>
        <v>0</v>
      </c>
      <c r="K146" s="63"/>
      <c r="M146" s="57"/>
      <c r="N146" s="58"/>
      <c r="O146" s="59"/>
      <c r="P146" s="59"/>
      <c r="Q146" s="57"/>
      <c r="R146" s="56"/>
      <c r="S146" s="56"/>
      <c r="T146" s="56"/>
      <c r="U146" s="56"/>
    </row>
    <row r="147" spans="1:21" s="131" customFormat="1" ht="16.5" hidden="1" customHeight="1" x14ac:dyDescent="0.4">
      <c r="A147" s="43" t="s">
        <v>140</v>
      </c>
      <c r="B147" s="34">
        <v>24060000</v>
      </c>
      <c r="C147" s="35">
        <f>C148+C149</f>
        <v>600000</v>
      </c>
      <c r="D147" s="35">
        <f>D148+D149</f>
        <v>208000</v>
      </c>
      <c r="E147" s="35">
        <f>E148+E149</f>
        <v>320561.80999999994</v>
      </c>
      <c r="F147" s="53">
        <f t="shared" si="13"/>
        <v>53.426968333333328</v>
      </c>
      <c r="G147" s="35">
        <f t="shared" si="11"/>
        <v>-279438.19000000006</v>
      </c>
      <c r="H147" s="36">
        <f t="shared" si="14"/>
        <v>154.11625480769229</v>
      </c>
      <c r="I147" s="35">
        <f t="shared" si="12"/>
        <v>112561.80999999994</v>
      </c>
      <c r="J147" s="37">
        <f t="shared" si="10"/>
        <v>6.3637078845804579E-2</v>
      </c>
      <c r="K147" s="130"/>
      <c r="M147" s="57"/>
      <c r="N147" s="105"/>
      <c r="O147" s="57"/>
      <c r="P147" s="57"/>
      <c r="Q147" s="57"/>
      <c r="R147" s="106"/>
      <c r="S147" s="106"/>
      <c r="T147" s="106"/>
      <c r="U147" s="106"/>
    </row>
    <row r="148" spans="1:21" s="13" customFormat="1" ht="43.5" customHeight="1" x14ac:dyDescent="0.4">
      <c r="A148" s="60" t="s">
        <v>122</v>
      </c>
      <c r="B148" s="61">
        <v>24060300</v>
      </c>
      <c r="C148" s="62">
        <v>600000</v>
      </c>
      <c r="D148" s="62">
        <v>208000</v>
      </c>
      <c r="E148" s="62">
        <v>320561.80999999994</v>
      </c>
      <c r="F148" s="53">
        <f t="shared" si="13"/>
        <v>53.426968333333328</v>
      </c>
      <c r="G148" s="52">
        <f t="shared" si="11"/>
        <v>-279438.19000000006</v>
      </c>
      <c r="H148" s="53">
        <f t="shared" si="14"/>
        <v>154.11625480769229</v>
      </c>
      <c r="I148" s="52">
        <f t="shared" si="12"/>
        <v>112561.80999999994</v>
      </c>
      <c r="J148" s="54">
        <f t="shared" si="10"/>
        <v>6.3637078845804579E-2</v>
      </c>
      <c r="K148" s="63"/>
      <c r="M148" s="57"/>
      <c r="N148" s="58"/>
      <c r="O148" s="59"/>
      <c r="P148" s="59"/>
      <c r="Q148" s="57"/>
      <c r="R148" s="56"/>
      <c r="S148" s="56"/>
      <c r="T148" s="56"/>
      <c r="U148" s="56"/>
    </row>
    <row r="149" spans="1:21" ht="42.75" hidden="1" customHeight="1" x14ac:dyDescent="0.25">
      <c r="A149" s="88" t="s">
        <v>141</v>
      </c>
      <c r="B149" s="61">
        <v>24060600</v>
      </c>
      <c r="C149" s="62"/>
      <c r="D149" s="62"/>
      <c r="E149" s="62">
        <v>0</v>
      </c>
      <c r="F149" s="74" t="e">
        <f t="shared" si="13"/>
        <v>#DIV/0!</v>
      </c>
      <c r="G149" s="52">
        <f t="shared" si="11"/>
        <v>0</v>
      </c>
      <c r="H149" s="74" t="e">
        <f t="shared" si="14"/>
        <v>#DIV/0!</v>
      </c>
      <c r="I149" s="52">
        <f t="shared" si="12"/>
        <v>0</v>
      </c>
      <c r="J149" s="54">
        <f t="shared" si="10"/>
        <v>0</v>
      </c>
      <c r="K149" s="112"/>
      <c r="M149" s="110"/>
      <c r="O149" s="111"/>
      <c r="P149" s="111"/>
      <c r="Q149" s="49"/>
    </row>
    <row r="150" spans="1:21" ht="109.5" hidden="1" customHeight="1" x14ac:dyDescent="0.25">
      <c r="A150" s="60" t="s">
        <v>142</v>
      </c>
      <c r="B150" s="61">
        <v>22010200</v>
      </c>
      <c r="C150" s="62"/>
      <c r="D150" s="62"/>
      <c r="E150" s="62">
        <v>0</v>
      </c>
      <c r="F150" s="74" t="e">
        <f t="shared" si="13"/>
        <v>#DIV/0!</v>
      </c>
      <c r="G150" s="52">
        <f t="shared" si="11"/>
        <v>0</v>
      </c>
      <c r="H150" s="74" t="e">
        <f t="shared" si="14"/>
        <v>#DIV/0!</v>
      </c>
      <c r="I150" s="52">
        <f t="shared" si="12"/>
        <v>0</v>
      </c>
      <c r="J150" s="54">
        <f t="shared" si="10"/>
        <v>0</v>
      </c>
      <c r="K150" s="112"/>
      <c r="M150" s="110"/>
      <c r="O150" s="111"/>
      <c r="P150" s="111"/>
      <c r="Q150" s="49"/>
    </row>
    <row r="151" spans="1:21" s="131" customFormat="1" ht="39" customHeight="1" x14ac:dyDescent="0.4">
      <c r="A151" s="33" t="s">
        <v>143</v>
      </c>
      <c r="B151" s="34"/>
      <c r="C151" s="35">
        <f>C8+C124+C150</f>
        <v>933190901</v>
      </c>
      <c r="D151" s="35">
        <f>D8+D124+D150</f>
        <v>465153273</v>
      </c>
      <c r="E151" s="35">
        <f>E8+E124</f>
        <v>503734325.67000002</v>
      </c>
      <c r="F151" s="36">
        <f t="shared" si="13"/>
        <v>53.979772534237348</v>
      </c>
      <c r="G151" s="35">
        <f t="shared" si="11"/>
        <v>-429456575.32999998</v>
      </c>
      <c r="H151" s="36">
        <f t="shared" si="14"/>
        <v>108.29426662338028</v>
      </c>
      <c r="I151" s="35">
        <f t="shared" si="12"/>
        <v>38581052.670000017</v>
      </c>
      <c r="J151" s="37">
        <f t="shared" si="10"/>
        <v>100</v>
      </c>
      <c r="K151" s="130"/>
      <c r="M151" s="57"/>
      <c r="N151" s="105"/>
      <c r="O151" s="57"/>
      <c r="P151" s="57"/>
      <c r="Q151" s="57"/>
      <c r="R151" s="106"/>
      <c r="S151" s="106"/>
      <c r="T151" s="106"/>
      <c r="U151" s="106"/>
    </row>
    <row r="152" spans="1:21" s="91" customFormat="1" ht="45.75" customHeight="1" x14ac:dyDescent="0.4">
      <c r="A152" s="135" t="s">
        <v>144</v>
      </c>
      <c r="B152" s="51">
        <v>41010100</v>
      </c>
      <c r="C152" s="62">
        <v>41659300</v>
      </c>
      <c r="D152" s="62">
        <v>20829700</v>
      </c>
      <c r="E152" s="62">
        <v>20829700</v>
      </c>
      <c r="F152" s="53">
        <f t="shared" si="13"/>
        <v>50.00012002121975</v>
      </c>
      <c r="G152" s="52">
        <f t="shared" si="11"/>
        <v>-20829600</v>
      </c>
      <c r="H152" s="53">
        <f t="shared" si="14"/>
        <v>100</v>
      </c>
      <c r="I152" s="52">
        <f t="shared" si="12"/>
        <v>0</v>
      </c>
      <c r="J152" s="54"/>
      <c r="K152" s="90"/>
      <c r="M152" s="92"/>
      <c r="N152" s="93"/>
      <c r="O152" s="94"/>
      <c r="P152" s="94"/>
      <c r="Q152" s="92"/>
      <c r="R152" s="95"/>
      <c r="S152" s="95"/>
      <c r="T152" s="95"/>
      <c r="U152" s="95"/>
    </row>
    <row r="153" spans="1:21" s="128" customFormat="1" ht="43.15" customHeight="1" x14ac:dyDescent="0.25">
      <c r="A153" s="33" t="s">
        <v>145</v>
      </c>
      <c r="B153" s="34"/>
      <c r="C153" s="35">
        <f>C151-C152</f>
        <v>891531601</v>
      </c>
      <c r="D153" s="35">
        <f>D151-D152</f>
        <v>444323573</v>
      </c>
      <c r="E153" s="35">
        <f>E151-E152</f>
        <v>482904625.67000002</v>
      </c>
      <c r="F153" s="36">
        <f t="shared" si="13"/>
        <v>54.165732894755806</v>
      </c>
      <c r="G153" s="35">
        <f t="shared" si="11"/>
        <v>-408626975.32999998</v>
      </c>
      <c r="H153" s="36">
        <f t="shared" si="14"/>
        <v>108.68309831267943</v>
      </c>
      <c r="I153" s="35">
        <f t="shared" si="12"/>
        <v>38581052.670000017</v>
      </c>
      <c r="J153" s="136"/>
      <c r="K153" s="127"/>
      <c r="M153" s="110"/>
      <c r="N153" s="47"/>
      <c r="O153" s="48"/>
      <c r="P153" s="48"/>
      <c r="Q153" s="49"/>
      <c r="R153" s="46"/>
      <c r="S153" s="46"/>
      <c r="T153" s="46"/>
      <c r="U153" s="46"/>
    </row>
    <row r="154" spans="1:21" ht="18.75" hidden="1" customHeight="1" x14ac:dyDescent="0.25">
      <c r="A154" s="135"/>
      <c r="B154" s="51"/>
      <c r="C154" s="122"/>
      <c r="D154" s="122"/>
      <c r="E154" s="122"/>
      <c r="F154" s="36" t="e">
        <f t="shared" si="13"/>
        <v>#DIV/0!</v>
      </c>
      <c r="G154" s="66">
        <f t="shared" si="11"/>
        <v>0</v>
      </c>
      <c r="H154" s="67" t="e">
        <f t="shared" si="14"/>
        <v>#DIV/0!</v>
      </c>
      <c r="I154" s="66">
        <f t="shared" si="12"/>
        <v>0</v>
      </c>
      <c r="J154" s="137"/>
      <c r="K154" s="112"/>
      <c r="M154" s="110"/>
      <c r="O154" s="111"/>
      <c r="P154" s="111"/>
      <c r="Q154" s="49"/>
    </row>
    <row r="155" spans="1:21" ht="18.75" hidden="1" customHeight="1" x14ac:dyDescent="0.25">
      <c r="A155" s="135"/>
      <c r="B155" s="51"/>
      <c r="C155" s="122"/>
      <c r="D155" s="122"/>
      <c r="E155" s="122"/>
      <c r="F155" s="36" t="e">
        <f t="shared" si="13"/>
        <v>#DIV/0!</v>
      </c>
      <c r="G155" s="66">
        <f t="shared" si="11"/>
        <v>0</v>
      </c>
      <c r="H155" s="67" t="e">
        <f t="shared" si="14"/>
        <v>#DIV/0!</v>
      </c>
      <c r="I155" s="66">
        <f t="shared" si="12"/>
        <v>0</v>
      </c>
      <c r="J155" s="137"/>
      <c r="K155" s="112"/>
      <c r="M155" s="110"/>
      <c r="O155" s="111"/>
      <c r="P155" s="111"/>
      <c r="Q155" s="49"/>
    </row>
    <row r="156" spans="1:21" ht="18.75" hidden="1" customHeight="1" x14ac:dyDescent="0.25">
      <c r="A156" s="135"/>
      <c r="B156" s="51"/>
      <c r="C156" s="122"/>
      <c r="D156" s="122"/>
      <c r="E156" s="122"/>
      <c r="F156" s="36" t="e">
        <f t="shared" si="13"/>
        <v>#DIV/0!</v>
      </c>
      <c r="G156" s="66">
        <f t="shared" si="11"/>
        <v>0</v>
      </c>
      <c r="H156" s="67" t="e">
        <f t="shared" si="14"/>
        <v>#DIV/0!</v>
      </c>
      <c r="I156" s="66">
        <f t="shared" si="12"/>
        <v>0</v>
      </c>
      <c r="J156" s="137"/>
      <c r="K156" s="112"/>
      <c r="M156" s="110"/>
      <c r="O156" s="111"/>
      <c r="P156" s="111"/>
      <c r="Q156" s="49"/>
    </row>
    <row r="157" spans="1:21" s="45" customFormat="1" ht="41.25" hidden="1" customHeight="1" x14ac:dyDescent="0.25">
      <c r="A157" s="135"/>
      <c r="B157" s="51"/>
      <c r="C157" s="122"/>
      <c r="D157" s="122"/>
      <c r="E157" s="122"/>
      <c r="F157" s="36" t="e">
        <f t="shared" si="13"/>
        <v>#DIV/0!</v>
      </c>
      <c r="G157" s="66">
        <f t="shared" si="11"/>
        <v>0</v>
      </c>
      <c r="H157" s="67" t="e">
        <f t="shared" si="14"/>
        <v>#DIV/0!</v>
      </c>
      <c r="I157" s="66">
        <f t="shared" si="12"/>
        <v>0</v>
      </c>
      <c r="J157" s="136"/>
      <c r="K157" s="44"/>
      <c r="M157" s="110"/>
      <c r="N157" s="47"/>
      <c r="O157" s="48"/>
      <c r="P157" s="48"/>
      <c r="Q157" s="49"/>
      <c r="R157" s="46"/>
      <c r="S157" s="46"/>
      <c r="T157" s="46"/>
      <c r="U157" s="46"/>
    </row>
    <row r="158" spans="1:21" s="104" customFormat="1" ht="39" customHeight="1" x14ac:dyDescent="0.4">
      <c r="A158" s="33" t="s">
        <v>146</v>
      </c>
      <c r="B158" s="34"/>
      <c r="C158" s="35">
        <f>C171+C175</f>
        <v>995820674</v>
      </c>
      <c r="D158" s="35">
        <f>D171+D175</f>
        <v>643655977.93000007</v>
      </c>
      <c r="E158" s="35">
        <f>E171+E175</f>
        <v>585709558.60000014</v>
      </c>
      <c r="F158" s="36">
        <f t="shared" si="13"/>
        <v>58.816770317423646</v>
      </c>
      <c r="G158" s="35">
        <f t="shared" si="11"/>
        <v>-410111115.39999986</v>
      </c>
      <c r="H158" s="36">
        <f t="shared" si="14"/>
        <v>90.997299595296894</v>
      </c>
      <c r="I158" s="35">
        <f t="shared" si="12"/>
        <v>-57946419.329999924</v>
      </c>
      <c r="J158" s="136"/>
      <c r="K158" s="103"/>
      <c r="M158" s="57"/>
      <c r="N158" s="105"/>
      <c r="O158" s="57"/>
      <c r="P158" s="57"/>
      <c r="Q158" s="57"/>
      <c r="R158" s="106"/>
      <c r="S158" s="106"/>
      <c r="T158" s="106"/>
      <c r="U158" s="106"/>
    </row>
    <row r="159" spans="1:21" s="141" customFormat="1" ht="30" hidden="1" customHeight="1" x14ac:dyDescent="0.25">
      <c r="A159" s="126"/>
      <c r="B159" s="34"/>
      <c r="C159" s="138"/>
      <c r="D159" s="138"/>
      <c r="E159" s="138"/>
      <c r="F159" s="53" t="e">
        <f t="shared" si="13"/>
        <v>#DIV/0!</v>
      </c>
      <c r="G159" s="35">
        <f t="shared" si="11"/>
        <v>0</v>
      </c>
      <c r="H159" s="36" t="e">
        <f t="shared" si="14"/>
        <v>#DIV/0!</v>
      </c>
      <c r="I159" s="35">
        <f t="shared" si="12"/>
        <v>0</v>
      </c>
      <c r="J159" s="139"/>
      <c r="K159" s="140"/>
      <c r="M159" s="110"/>
      <c r="N159" s="142"/>
      <c r="O159" s="143"/>
      <c r="P159" s="143"/>
      <c r="Q159" s="144"/>
      <c r="R159" s="145"/>
      <c r="S159" s="145"/>
      <c r="T159" s="145"/>
      <c r="U159" s="145"/>
    </row>
    <row r="160" spans="1:21" s="45" customFormat="1" ht="70.5" hidden="1" customHeight="1" x14ac:dyDescent="0.25">
      <c r="A160" s="146"/>
      <c r="B160" s="72"/>
      <c r="C160" s="147"/>
      <c r="D160" s="147"/>
      <c r="E160" s="147"/>
      <c r="F160" s="53" t="e">
        <f t="shared" si="13"/>
        <v>#DIV/0!</v>
      </c>
      <c r="G160" s="35">
        <f t="shared" si="11"/>
        <v>0</v>
      </c>
      <c r="H160" s="36" t="e">
        <f t="shared" si="14"/>
        <v>#DIV/0!</v>
      </c>
      <c r="I160" s="35">
        <f t="shared" si="12"/>
        <v>0</v>
      </c>
      <c r="J160" s="136"/>
      <c r="K160" s="44"/>
      <c r="M160" s="110"/>
      <c r="N160" s="47"/>
      <c r="O160" s="48"/>
      <c r="P160" s="48"/>
      <c r="Q160" s="49"/>
      <c r="R160" s="46"/>
      <c r="S160" s="46"/>
      <c r="T160" s="46"/>
      <c r="U160" s="46"/>
    </row>
    <row r="161" spans="1:21" s="128" customFormat="1" ht="29.25" hidden="1" customHeight="1" x14ac:dyDescent="0.25">
      <c r="A161" s="146"/>
      <c r="B161" s="72">
        <v>41020100</v>
      </c>
      <c r="C161" s="147"/>
      <c r="D161" s="147"/>
      <c r="E161" s="147"/>
      <c r="F161" s="53" t="e">
        <f t="shared" si="13"/>
        <v>#DIV/0!</v>
      </c>
      <c r="G161" s="35">
        <f t="shared" si="11"/>
        <v>0</v>
      </c>
      <c r="H161" s="36" t="e">
        <f t="shared" si="14"/>
        <v>#DIV/0!</v>
      </c>
      <c r="I161" s="35">
        <f t="shared" si="12"/>
        <v>0</v>
      </c>
      <c r="J161" s="136"/>
      <c r="K161" s="127"/>
      <c r="M161" s="110"/>
      <c r="N161" s="47"/>
      <c r="O161" s="48"/>
      <c r="P161" s="48"/>
      <c r="Q161" s="49"/>
      <c r="R161" s="46"/>
      <c r="S161" s="46"/>
      <c r="T161" s="46"/>
      <c r="U161" s="46"/>
    </row>
    <row r="162" spans="1:21" s="128" customFormat="1" ht="24" hidden="1" customHeight="1" x14ac:dyDescent="0.25">
      <c r="A162" s="148"/>
      <c r="B162" s="72">
        <v>41020601</v>
      </c>
      <c r="C162" s="147"/>
      <c r="D162" s="147"/>
      <c r="E162" s="147"/>
      <c r="F162" s="53" t="e">
        <f t="shared" si="13"/>
        <v>#DIV/0!</v>
      </c>
      <c r="G162" s="35">
        <f t="shared" si="11"/>
        <v>0</v>
      </c>
      <c r="H162" s="36" t="e">
        <f t="shared" si="14"/>
        <v>#DIV/0!</v>
      </c>
      <c r="I162" s="35">
        <f t="shared" si="12"/>
        <v>0</v>
      </c>
      <c r="J162" s="136"/>
      <c r="K162" s="127"/>
      <c r="M162" s="110"/>
      <c r="N162" s="47"/>
      <c r="O162" s="48"/>
      <c r="P162" s="48"/>
      <c r="Q162" s="49"/>
      <c r="R162" s="46"/>
      <c r="S162" s="46"/>
      <c r="T162" s="46"/>
      <c r="U162" s="46"/>
    </row>
    <row r="163" spans="1:21" s="141" customFormat="1" ht="27" hidden="1" customHeight="1" x14ac:dyDescent="0.25">
      <c r="A163" s="148"/>
      <c r="B163" s="72">
        <v>41020602</v>
      </c>
      <c r="C163" s="147"/>
      <c r="D163" s="147"/>
      <c r="E163" s="147"/>
      <c r="F163" s="53" t="e">
        <f t="shared" si="13"/>
        <v>#DIV/0!</v>
      </c>
      <c r="G163" s="35">
        <f t="shared" si="11"/>
        <v>0</v>
      </c>
      <c r="H163" s="36" t="e">
        <f t="shared" si="14"/>
        <v>#DIV/0!</v>
      </c>
      <c r="I163" s="35">
        <f t="shared" si="12"/>
        <v>0</v>
      </c>
      <c r="J163" s="139"/>
      <c r="K163" s="140"/>
      <c r="M163" s="110"/>
      <c r="N163" s="142"/>
      <c r="O163" s="143"/>
      <c r="P163" s="143"/>
      <c r="Q163" s="144"/>
      <c r="R163" s="145"/>
      <c r="S163" s="145"/>
      <c r="T163" s="145"/>
      <c r="U163" s="145"/>
    </row>
    <row r="164" spans="1:21" s="128" customFormat="1" ht="27" hidden="1" customHeight="1" x14ac:dyDescent="0.25">
      <c r="A164" s="149"/>
      <c r="B164" s="150" t="s">
        <v>147</v>
      </c>
      <c r="C164" s="122"/>
      <c r="D164" s="122"/>
      <c r="E164" s="122"/>
      <c r="F164" s="53" t="e">
        <f t="shared" si="13"/>
        <v>#DIV/0!</v>
      </c>
      <c r="G164" s="35">
        <f t="shared" si="11"/>
        <v>0</v>
      </c>
      <c r="H164" s="36" t="e">
        <f t="shared" si="14"/>
        <v>#DIV/0!</v>
      </c>
      <c r="I164" s="35">
        <f t="shared" si="12"/>
        <v>0</v>
      </c>
      <c r="J164" s="136"/>
      <c r="K164" s="127"/>
      <c r="M164" s="110"/>
      <c r="N164" s="47"/>
      <c r="O164" s="48"/>
      <c r="P164" s="48"/>
      <c r="Q164" s="49"/>
      <c r="R164" s="46"/>
      <c r="S164" s="46"/>
      <c r="T164" s="46"/>
      <c r="U164" s="46"/>
    </row>
    <row r="165" spans="1:21" s="128" customFormat="1" ht="23.25" hidden="1" customHeight="1" x14ac:dyDescent="0.25">
      <c r="A165" s="148"/>
      <c r="B165" s="150" t="s">
        <v>148</v>
      </c>
      <c r="C165" s="122"/>
      <c r="D165" s="122"/>
      <c r="E165" s="122"/>
      <c r="F165" s="53" t="e">
        <f t="shared" si="13"/>
        <v>#DIV/0!</v>
      </c>
      <c r="G165" s="35">
        <f t="shared" si="11"/>
        <v>0</v>
      </c>
      <c r="H165" s="36" t="e">
        <f t="shared" si="14"/>
        <v>#DIV/0!</v>
      </c>
      <c r="I165" s="35">
        <f t="shared" si="12"/>
        <v>0</v>
      </c>
      <c r="J165" s="136"/>
      <c r="K165" s="127"/>
      <c r="M165" s="110"/>
      <c r="N165" s="47"/>
      <c r="O165" s="48"/>
      <c r="P165" s="48"/>
      <c r="Q165" s="49"/>
      <c r="R165" s="46"/>
      <c r="S165" s="46"/>
      <c r="T165" s="46"/>
      <c r="U165" s="46"/>
    </row>
    <row r="166" spans="1:21" s="128" customFormat="1" ht="34.5" hidden="1" customHeight="1" x14ac:dyDescent="0.25">
      <c r="A166" s="148"/>
      <c r="B166" s="150"/>
      <c r="C166" s="122"/>
      <c r="D166" s="122"/>
      <c r="E166" s="122"/>
      <c r="F166" s="53" t="e">
        <f t="shared" si="13"/>
        <v>#DIV/0!</v>
      </c>
      <c r="G166" s="35">
        <f t="shared" si="11"/>
        <v>0</v>
      </c>
      <c r="H166" s="36" t="e">
        <f t="shared" si="14"/>
        <v>#DIV/0!</v>
      </c>
      <c r="I166" s="35">
        <f t="shared" si="12"/>
        <v>0</v>
      </c>
      <c r="J166" s="136"/>
      <c r="K166" s="127"/>
      <c r="M166" s="110"/>
      <c r="N166" s="47"/>
      <c r="O166" s="48"/>
      <c r="P166" s="48"/>
      <c r="Q166" s="49"/>
      <c r="R166" s="46"/>
      <c r="S166" s="46"/>
      <c r="T166" s="46"/>
      <c r="U166" s="46"/>
    </row>
    <row r="167" spans="1:21" s="45" customFormat="1" ht="34.5" hidden="1" customHeight="1" x14ac:dyDescent="0.25">
      <c r="A167" s="148"/>
      <c r="B167" s="150"/>
      <c r="C167" s="122"/>
      <c r="D167" s="122"/>
      <c r="E167" s="122"/>
      <c r="F167" s="53" t="e">
        <f t="shared" si="13"/>
        <v>#DIV/0!</v>
      </c>
      <c r="G167" s="35">
        <f t="shared" si="11"/>
        <v>0</v>
      </c>
      <c r="H167" s="36" t="e">
        <f t="shared" si="14"/>
        <v>#DIV/0!</v>
      </c>
      <c r="I167" s="35">
        <f t="shared" si="12"/>
        <v>0</v>
      </c>
      <c r="J167" s="136"/>
      <c r="K167" s="44"/>
      <c r="M167" s="110"/>
      <c r="N167" s="47"/>
      <c r="O167" s="48"/>
      <c r="P167" s="48"/>
      <c r="Q167" s="49"/>
      <c r="R167" s="46"/>
      <c r="S167" s="46"/>
      <c r="T167" s="46"/>
      <c r="U167" s="46"/>
    </row>
    <row r="168" spans="1:21" s="128" customFormat="1" ht="39" hidden="1" customHeight="1" x14ac:dyDescent="0.25">
      <c r="A168" s="148"/>
      <c r="B168" s="150"/>
      <c r="C168" s="122"/>
      <c r="D168" s="122"/>
      <c r="E168" s="122"/>
      <c r="F168" s="53" t="e">
        <f t="shared" si="13"/>
        <v>#DIV/0!</v>
      </c>
      <c r="G168" s="35">
        <f t="shared" si="11"/>
        <v>0</v>
      </c>
      <c r="H168" s="36" t="e">
        <f t="shared" si="14"/>
        <v>#DIV/0!</v>
      </c>
      <c r="I168" s="35">
        <f t="shared" si="12"/>
        <v>0</v>
      </c>
      <c r="J168" s="136"/>
      <c r="K168" s="127"/>
      <c r="M168" s="110"/>
      <c r="N168" s="47"/>
      <c r="O168" s="48"/>
      <c r="P168" s="48"/>
      <c r="Q168" s="49"/>
      <c r="R168" s="46"/>
      <c r="S168" s="46"/>
      <c r="T168" s="46"/>
      <c r="U168" s="46"/>
    </row>
    <row r="169" spans="1:21" s="128" customFormat="1" ht="51.75" hidden="1" customHeight="1" x14ac:dyDescent="0.25">
      <c r="A169" s="148"/>
      <c r="B169" s="150"/>
      <c r="C169" s="122"/>
      <c r="D169" s="122"/>
      <c r="E169" s="122"/>
      <c r="F169" s="53" t="e">
        <f t="shared" si="13"/>
        <v>#DIV/0!</v>
      </c>
      <c r="G169" s="35">
        <f t="shared" si="11"/>
        <v>0</v>
      </c>
      <c r="H169" s="36" t="e">
        <f t="shared" si="14"/>
        <v>#DIV/0!</v>
      </c>
      <c r="I169" s="35">
        <f t="shared" si="12"/>
        <v>0</v>
      </c>
      <c r="J169" s="136"/>
      <c r="K169" s="127"/>
      <c r="M169" s="110"/>
      <c r="N169" s="47"/>
      <c r="O169" s="48"/>
      <c r="P169" s="48"/>
      <c r="Q169" s="49"/>
      <c r="R169" s="46"/>
      <c r="S169" s="46"/>
      <c r="T169" s="46"/>
      <c r="U169" s="46"/>
    </row>
    <row r="170" spans="1:21" s="128" customFormat="1" ht="33.75" hidden="1" customHeight="1" x14ac:dyDescent="0.25">
      <c r="A170" s="148"/>
      <c r="B170" s="150"/>
      <c r="C170" s="122"/>
      <c r="D170" s="122"/>
      <c r="E170" s="122"/>
      <c r="F170" s="53" t="e">
        <f t="shared" si="13"/>
        <v>#DIV/0!</v>
      </c>
      <c r="G170" s="35">
        <f t="shared" si="11"/>
        <v>0</v>
      </c>
      <c r="H170" s="36" t="e">
        <f t="shared" si="14"/>
        <v>#DIV/0!</v>
      </c>
      <c r="I170" s="35">
        <f t="shared" si="12"/>
        <v>0</v>
      </c>
      <c r="J170" s="136"/>
      <c r="K170" s="127"/>
      <c r="M170" s="110"/>
      <c r="N170" s="47"/>
      <c r="O170" s="48"/>
      <c r="P170" s="48"/>
      <c r="Q170" s="49"/>
      <c r="R170" s="46"/>
      <c r="S170" s="46"/>
      <c r="T170" s="46"/>
      <c r="U170" s="46"/>
    </row>
    <row r="171" spans="1:21" s="128" customFormat="1" ht="47.25" hidden="1" customHeight="1" x14ac:dyDescent="0.25">
      <c r="A171" s="50" t="s">
        <v>149</v>
      </c>
      <c r="B171" s="51"/>
      <c r="C171" s="52">
        <v>0</v>
      </c>
      <c r="D171" s="52">
        <v>0</v>
      </c>
      <c r="E171" s="52">
        <v>0</v>
      </c>
      <c r="F171" s="151" t="e">
        <f t="shared" si="13"/>
        <v>#DIV/0!</v>
      </c>
      <c r="G171" s="62">
        <f t="shared" si="11"/>
        <v>0</v>
      </c>
      <c r="H171" s="53" t="e">
        <f t="shared" si="14"/>
        <v>#DIV/0!</v>
      </c>
      <c r="I171" s="62">
        <f t="shared" si="12"/>
        <v>0</v>
      </c>
      <c r="J171" s="152"/>
      <c r="K171" s="127"/>
      <c r="M171" s="110"/>
      <c r="N171" s="47"/>
      <c r="O171" s="48"/>
      <c r="P171" s="48"/>
      <c r="Q171" s="49"/>
      <c r="R171" s="46"/>
      <c r="S171" s="46"/>
      <c r="T171" s="46"/>
      <c r="U171" s="46"/>
    </row>
    <row r="172" spans="1:21" s="2" customFormat="1" ht="36" hidden="1" x14ac:dyDescent="0.25">
      <c r="A172" s="124" t="s">
        <v>150</v>
      </c>
      <c r="B172" s="153"/>
      <c r="C172" s="52"/>
      <c r="D172" s="52"/>
      <c r="E172" s="52"/>
      <c r="F172" s="53" t="e">
        <f t="shared" si="13"/>
        <v>#DIV/0!</v>
      </c>
      <c r="G172" s="52">
        <f t="shared" si="11"/>
        <v>0</v>
      </c>
      <c r="H172" s="53" t="e">
        <f t="shared" si="14"/>
        <v>#DIV/0!</v>
      </c>
      <c r="I172" s="52">
        <f t="shared" si="12"/>
        <v>0</v>
      </c>
      <c r="J172" s="154"/>
      <c r="K172" s="155"/>
      <c r="M172" s="110"/>
      <c r="N172" s="3"/>
      <c r="O172" s="111"/>
      <c r="P172" s="111"/>
      <c r="Q172" s="156"/>
    </row>
    <row r="173" spans="1:21" ht="36" hidden="1" x14ac:dyDescent="0.25">
      <c r="A173" s="123" t="s">
        <v>151</v>
      </c>
      <c r="B173" s="157"/>
      <c r="C173" s="62"/>
      <c r="D173" s="62"/>
      <c r="E173" s="62"/>
      <c r="F173" s="53" t="e">
        <f t="shared" si="13"/>
        <v>#DIV/0!</v>
      </c>
      <c r="G173" s="52">
        <f t="shared" si="11"/>
        <v>0</v>
      </c>
      <c r="H173" s="53" t="e">
        <f t="shared" si="14"/>
        <v>#DIV/0!</v>
      </c>
      <c r="I173" s="52">
        <f t="shared" si="12"/>
        <v>0</v>
      </c>
      <c r="J173" s="152"/>
      <c r="K173" s="112"/>
      <c r="M173" s="110"/>
      <c r="O173" s="111"/>
      <c r="P173" s="111"/>
      <c r="Q173" s="49"/>
    </row>
    <row r="174" spans="1:21" ht="36" hidden="1" x14ac:dyDescent="0.25">
      <c r="A174" s="123" t="s">
        <v>152</v>
      </c>
      <c r="B174" s="157"/>
      <c r="C174" s="62"/>
      <c r="D174" s="62"/>
      <c r="E174" s="62"/>
      <c r="F174" s="53" t="e">
        <f t="shared" si="13"/>
        <v>#DIV/0!</v>
      </c>
      <c r="G174" s="52">
        <f t="shared" si="11"/>
        <v>0</v>
      </c>
      <c r="H174" s="53" t="e">
        <f t="shared" si="14"/>
        <v>#DIV/0!</v>
      </c>
      <c r="I174" s="52">
        <f t="shared" si="12"/>
        <v>0</v>
      </c>
      <c r="J174" s="152"/>
      <c r="K174" s="112"/>
      <c r="M174" s="110"/>
      <c r="O174" s="111"/>
      <c r="P174" s="111"/>
      <c r="Q174" s="49"/>
    </row>
    <row r="175" spans="1:21" s="56" customFormat="1" ht="46.5" hidden="1" customHeight="1" x14ac:dyDescent="0.4">
      <c r="A175" s="50" t="s">
        <v>153</v>
      </c>
      <c r="B175" s="153"/>
      <c r="C175" s="52">
        <v>995820674</v>
      </c>
      <c r="D175" s="52">
        <v>643655977.93000007</v>
      </c>
      <c r="E175" s="52">
        <v>585709558.60000014</v>
      </c>
      <c r="F175" s="53">
        <f t="shared" si="13"/>
        <v>58.816770317423646</v>
      </c>
      <c r="G175" s="52">
        <f t="shared" si="11"/>
        <v>-410111115.39999986</v>
      </c>
      <c r="H175" s="53">
        <f t="shared" si="14"/>
        <v>90.997299595296894</v>
      </c>
      <c r="I175" s="52">
        <f t="shared" si="12"/>
        <v>-57946419.329999924</v>
      </c>
      <c r="J175" s="154"/>
      <c r="K175" s="55"/>
      <c r="M175" s="57"/>
      <c r="N175" s="58"/>
      <c r="O175" s="59"/>
      <c r="P175" s="59"/>
      <c r="Q175" s="59"/>
    </row>
    <row r="176" spans="1:21" ht="153" hidden="1" customHeight="1" x14ac:dyDescent="0.25">
      <c r="A176" s="158" t="s">
        <v>154</v>
      </c>
      <c r="B176" s="157" t="s">
        <v>155</v>
      </c>
      <c r="C176" s="62"/>
      <c r="D176" s="62">
        <v>105979400</v>
      </c>
      <c r="E176" s="62">
        <v>102723827.16999999</v>
      </c>
      <c r="F176" s="53" t="e">
        <f t="shared" si="13"/>
        <v>#DIV/0!</v>
      </c>
      <c r="G176" s="52">
        <f t="shared" si="11"/>
        <v>102723827.16999999</v>
      </c>
      <c r="H176" s="53">
        <f t="shared" si="14"/>
        <v>96.928107887004444</v>
      </c>
      <c r="I176" s="52">
        <f t="shared" si="12"/>
        <v>-3255572.8300000131</v>
      </c>
      <c r="J176" s="152"/>
      <c r="K176" s="112"/>
      <c r="M176" s="110"/>
      <c r="O176" s="111"/>
      <c r="P176" s="111"/>
      <c r="Q176" s="49"/>
    </row>
    <row r="177" spans="1:21" ht="100.5" hidden="1" customHeight="1" x14ac:dyDescent="0.25">
      <c r="A177" s="107"/>
      <c r="B177" s="157" t="s">
        <v>156</v>
      </c>
      <c r="C177" s="62"/>
      <c r="D177" s="62">
        <v>0</v>
      </c>
      <c r="E177" s="62">
        <v>0</v>
      </c>
      <c r="F177" s="53" t="e">
        <f t="shared" si="13"/>
        <v>#DIV/0!</v>
      </c>
      <c r="G177" s="52">
        <f t="shared" si="11"/>
        <v>0</v>
      </c>
      <c r="H177" s="53" t="e">
        <f t="shared" si="14"/>
        <v>#DIV/0!</v>
      </c>
      <c r="I177" s="52">
        <f t="shared" si="12"/>
        <v>0</v>
      </c>
      <c r="J177" s="152"/>
      <c r="K177" s="112"/>
      <c r="M177" s="110"/>
      <c r="O177" s="111"/>
      <c r="P177" s="111"/>
      <c r="Q177" s="49"/>
    </row>
    <row r="178" spans="1:21" ht="28.9" hidden="1" customHeight="1" x14ac:dyDescent="0.25">
      <c r="A178" s="107"/>
      <c r="B178" s="61">
        <v>41030701</v>
      </c>
      <c r="C178" s="62"/>
      <c r="D178" s="62">
        <v>0</v>
      </c>
      <c r="E178" s="62">
        <v>0</v>
      </c>
      <c r="F178" s="53" t="e">
        <f t="shared" si="13"/>
        <v>#DIV/0!</v>
      </c>
      <c r="G178" s="52">
        <f t="shared" si="11"/>
        <v>0</v>
      </c>
      <c r="H178" s="53" t="e">
        <f t="shared" si="14"/>
        <v>#DIV/0!</v>
      </c>
      <c r="I178" s="52">
        <f t="shared" si="12"/>
        <v>0</v>
      </c>
      <c r="J178" s="152"/>
      <c r="K178" s="112"/>
      <c r="M178" s="110"/>
      <c r="O178" s="111"/>
      <c r="P178" s="111"/>
      <c r="Q178" s="49"/>
    </row>
    <row r="179" spans="1:21" ht="169.5" hidden="1" customHeight="1" x14ac:dyDescent="0.25">
      <c r="A179" s="158" t="s">
        <v>157</v>
      </c>
      <c r="B179" s="157" t="s">
        <v>158</v>
      </c>
      <c r="C179" s="62"/>
      <c r="D179" s="62">
        <v>290231824.93000001</v>
      </c>
      <c r="E179" s="62">
        <v>290231824.93000001</v>
      </c>
      <c r="F179" s="53" t="e">
        <f t="shared" si="13"/>
        <v>#DIV/0!</v>
      </c>
      <c r="G179" s="52">
        <f t="shared" si="11"/>
        <v>290231824.93000001</v>
      </c>
      <c r="H179" s="53">
        <f t="shared" si="14"/>
        <v>100</v>
      </c>
      <c r="I179" s="52">
        <f t="shared" si="12"/>
        <v>0</v>
      </c>
      <c r="J179" s="152"/>
      <c r="K179" s="112"/>
      <c r="M179" s="110"/>
      <c r="O179" s="111"/>
      <c r="P179" s="111"/>
      <c r="Q179" s="49"/>
    </row>
    <row r="180" spans="1:21" ht="47.25" hidden="1" customHeight="1" x14ac:dyDescent="0.25">
      <c r="A180" s="107"/>
      <c r="B180" s="157" t="s">
        <v>159</v>
      </c>
      <c r="C180" s="62"/>
      <c r="D180" s="62">
        <v>0</v>
      </c>
      <c r="E180" s="62">
        <v>0</v>
      </c>
      <c r="F180" s="53" t="e">
        <f t="shared" si="13"/>
        <v>#DIV/0!</v>
      </c>
      <c r="G180" s="52">
        <f t="shared" si="11"/>
        <v>0</v>
      </c>
      <c r="H180" s="53" t="e">
        <f t="shared" si="14"/>
        <v>#DIV/0!</v>
      </c>
      <c r="I180" s="52">
        <f t="shared" si="12"/>
        <v>0</v>
      </c>
      <c r="J180" s="152"/>
      <c r="K180" s="112"/>
      <c r="M180" s="110"/>
      <c r="O180" s="111"/>
      <c r="P180" s="111"/>
      <c r="Q180" s="49"/>
    </row>
    <row r="181" spans="1:21" ht="409.5" hidden="1" customHeight="1" x14ac:dyDescent="0.25">
      <c r="A181" s="158" t="s">
        <v>160</v>
      </c>
      <c r="B181" s="61">
        <v>41030900</v>
      </c>
      <c r="C181" s="62"/>
      <c r="D181" s="62">
        <v>0</v>
      </c>
      <c r="E181" s="62">
        <v>0</v>
      </c>
      <c r="F181" s="53" t="e">
        <f t="shared" si="13"/>
        <v>#DIV/0!</v>
      </c>
      <c r="G181" s="52">
        <f t="shared" si="11"/>
        <v>0</v>
      </c>
      <c r="H181" s="53" t="e">
        <f t="shared" si="14"/>
        <v>#DIV/0!</v>
      </c>
      <c r="I181" s="52">
        <f t="shared" si="12"/>
        <v>0</v>
      </c>
      <c r="J181" s="152"/>
      <c r="K181" s="112"/>
      <c r="M181" s="110"/>
      <c r="O181" s="111"/>
      <c r="P181" s="111"/>
      <c r="Q181" s="49"/>
    </row>
    <row r="182" spans="1:21" ht="47.25" hidden="1" customHeight="1" x14ac:dyDescent="0.25">
      <c r="A182" s="107"/>
      <c r="B182" s="61">
        <v>41030902</v>
      </c>
      <c r="C182" s="62"/>
      <c r="D182" s="62">
        <v>0</v>
      </c>
      <c r="E182" s="62">
        <v>0</v>
      </c>
      <c r="F182" s="53" t="e">
        <f t="shared" si="13"/>
        <v>#DIV/0!</v>
      </c>
      <c r="G182" s="52">
        <f t="shared" si="11"/>
        <v>0</v>
      </c>
      <c r="H182" s="53" t="e">
        <f t="shared" si="14"/>
        <v>#DIV/0!</v>
      </c>
      <c r="I182" s="52">
        <f t="shared" si="12"/>
        <v>0</v>
      </c>
      <c r="J182" s="152"/>
      <c r="K182" s="112"/>
      <c r="M182" s="110"/>
      <c r="O182" s="111"/>
      <c r="P182" s="111"/>
      <c r="Q182" s="49"/>
    </row>
    <row r="183" spans="1:21" ht="111.4" hidden="1" customHeight="1" x14ac:dyDescent="0.25">
      <c r="A183" s="158" t="s">
        <v>161</v>
      </c>
      <c r="B183" s="157" t="s">
        <v>162</v>
      </c>
      <c r="C183" s="62"/>
      <c r="D183" s="62">
        <v>317000</v>
      </c>
      <c r="E183" s="62">
        <v>315991.09000000003</v>
      </c>
      <c r="F183" s="53" t="e">
        <f t="shared" si="13"/>
        <v>#DIV/0!</v>
      </c>
      <c r="G183" s="52">
        <f t="shared" si="11"/>
        <v>315991.09000000003</v>
      </c>
      <c r="H183" s="53">
        <f t="shared" si="14"/>
        <v>99.681731861198742</v>
      </c>
      <c r="I183" s="52">
        <f t="shared" si="12"/>
        <v>-1008.9099999999744</v>
      </c>
      <c r="J183" s="152"/>
      <c r="K183" s="112"/>
      <c r="M183" s="110"/>
      <c r="O183" s="111"/>
      <c r="P183" s="111"/>
      <c r="Q183" s="49"/>
    </row>
    <row r="184" spans="1:21" ht="19.5" hidden="1" customHeight="1" x14ac:dyDescent="0.25">
      <c r="A184" s="107"/>
      <c r="B184" s="157" t="s">
        <v>163</v>
      </c>
      <c r="C184" s="62"/>
      <c r="D184" s="62">
        <v>0</v>
      </c>
      <c r="E184" s="62">
        <v>0</v>
      </c>
      <c r="F184" s="53" t="e">
        <f t="shared" si="13"/>
        <v>#DIV/0!</v>
      </c>
      <c r="G184" s="52">
        <f t="shared" si="11"/>
        <v>0</v>
      </c>
      <c r="H184" s="53" t="e">
        <f t="shared" si="14"/>
        <v>#DIV/0!</v>
      </c>
      <c r="I184" s="52">
        <f t="shared" si="12"/>
        <v>0</v>
      </c>
      <c r="J184" s="152"/>
      <c r="K184" s="112"/>
      <c r="M184" s="110"/>
      <c r="O184" s="111"/>
      <c r="P184" s="111"/>
      <c r="Q184" s="49"/>
    </row>
    <row r="185" spans="1:21" ht="47.25" hidden="1" customHeight="1" x14ac:dyDescent="0.25">
      <c r="A185" s="159"/>
      <c r="B185" s="61"/>
      <c r="C185" s="62"/>
      <c r="D185" s="62">
        <v>0</v>
      </c>
      <c r="E185" s="62">
        <v>0</v>
      </c>
      <c r="F185" s="53" t="e">
        <f t="shared" si="13"/>
        <v>#DIV/0!</v>
      </c>
      <c r="G185" s="52">
        <f t="shared" si="11"/>
        <v>0</v>
      </c>
      <c r="H185" s="53" t="e">
        <f t="shared" si="14"/>
        <v>#DIV/0!</v>
      </c>
      <c r="I185" s="52">
        <f t="shared" si="12"/>
        <v>0</v>
      </c>
      <c r="J185" s="152"/>
      <c r="K185" s="112"/>
      <c r="M185" s="110"/>
      <c r="O185" s="111"/>
      <c r="P185" s="111"/>
      <c r="Q185" s="49"/>
    </row>
    <row r="186" spans="1:21" s="45" customFormat="1" ht="47.25" hidden="1" customHeight="1" x14ac:dyDescent="0.25">
      <c r="A186" s="159"/>
      <c r="B186" s="157" t="s">
        <v>164</v>
      </c>
      <c r="C186" s="62"/>
      <c r="D186" s="62">
        <v>0</v>
      </c>
      <c r="E186" s="62">
        <v>0</v>
      </c>
      <c r="F186" s="53" t="e">
        <f t="shared" si="13"/>
        <v>#DIV/0!</v>
      </c>
      <c r="G186" s="52">
        <f t="shared" si="11"/>
        <v>0</v>
      </c>
      <c r="H186" s="53" t="e">
        <f t="shared" si="14"/>
        <v>#DIV/0!</v>
      </c>
      <c r="I186" s="52">
        <f t="shared" si="12"/>
        <v>0</v>
      </c>
      <c r="J186" s="160"/>
      <c r="K186" s="44"/>
      <c r="M186" s="110"/>
      <c r="N186" s="47"/>
      <c r="O186" s="48"/>
      <c r="P186" s="48"/>
      <c r="Q186" s="49"/>
      <c r="R186" s="46"/>
      <c r="S186" s="46"/>
      <c r="T186" s="46"/>
      <c r="U186" s="46"/>
    </row>
    <row r="187" spans="1:21" ht="53.25" hidden="1" customHeight="1" x14ac:dyDescent="0.25">
      <c r="A187" s="107"/>
      <c r="B187" s="157" t="s">
        <v>165</v>
      </c>
      <c r="C187" s="62"/>
      <c r="D187" s="62">
        <v>0</v>
      </c>
      <c r="E187" s="62">
        <v>0</v>
      </c>
      <c r="F187" s="53" t="e">
        <f t="shared" si="13"/>
        <v>#DIV/0!</v>
      </c>
      <c r="G187" s="52">
        <f t="shared" si="11"/>
        <v>0</v>
      </c>
      <c r="H187" s="53" t="e">
        <f t="shared" si="14"/>
        <v>#DIV/0!</v>
      </c>
      <c r="I187" s="52">
        <f t="shared" si="12"/>
        <v>0</v>
      </c>
      <c r="J187" s="152"/>
      <c r="K187" s="112"/>
      <c r="M187" s="110"/>
      <c r="O187" s="111"/>
      <c r="P187" s="111"/>
      <c r="Q187" s="49"/>
    </row>
    <row r="188" spans="1:21" ht="59.25" hidden="1" customHeight="1" x14ac:dyDescent="0.25">
      <c r="A188" s="158"/>
      <c r="B188" s="161">
        <v>41035800</v>
      </c>
      <c r="C188" s="62"/>
      <c r="D188" s="62">
        <v>0</v>
      </c>
      <c r="E188" s="62">
        <v>0</v>
      </c>
      <c r="F188" s="53" t="e">
        <f t="shared" si="13"/>
        <v>#DIV/0!</v>
      </c>
      <c r="G188" s="52">
        <f t="shared" si="11"/>
        <v>0</v>
      </c>
      <c r="H188" s="53" t="e">
        <f t="shared" si="14"/>
        <v>#DIV/0!</v>
      </c>
      <c r="I188" s="52">
        <f t="shared" si="12"/>
        <v>0</v>
      </c>
      <c r="J188" s="152"/>
      <c r="K188" s="112"/>
      <c r="M188" s="110"/>
      <c r="O188" s="111"/>
      <c r="P188" s="111"/>
      <c r="Q188" s="49"/>
    </row>
    <row r="189" spans="1:21" s="163" customFormat="1" ht="126" hidden="1" customHeight="1" x14ac:dyDescent="0.25">
      <c r="A189" s="159"/>
      <c r="B189" s="161">
        <v>41035802</v>
      </c>
      <c r="C189" s="62"/>
      <c r="D189" s="62">
        <v>749100</v>
      </c>
      <c r="E189" s="62">
        <v>749100</v>
      </c>
      <c r="F189" s="53" t="e">
        <f t="shared" si="13"/>
        <v>#DIV/0!</v>
      </c>
      <c r="G189" s="52">
        <f t="shared" si="11"/>
        <v>749100</v>
      </c>
      <c r="H189" s="53">
        <f t="shared" si="14"/>
        <v>100</v>
      </c>
      <c r="I189" s="52">
        <f t="shared" si="12"/>
        <v>0</v>
      </c>
      <c r="J189" s="152"/>
      <c r="K189" s="162"/>
      <c r="M189" s="110"/>
      <c r="N189" s="164"/>
      <c r="O189" s="111"/>
      <c r="P189" s="111"/>
      <c r="Q189" s="49"/>
      <c r="R189" s="165"/>
      <c r="S189" s="165"/>
      <c r="T189" s="165"/>
      <c r="U189" s="165"/>
    </row>
    <row r="190" spans="1:21" ht="53.65" hidden="1" customHeight="1" x14ac:dyDescent="0.25">
      <c r="A190" s="158" t="s">
        <v>166</v>
      </c>
      <c r="B190" s="161">
        <v>41033900</v>
      </c>
      <c r="C190" s="62"/>
      <c r="D190" s="62">
        <v>96510300</v>
      </c>
      <c r="E190" s="62">
        <v>96510300</v>
      </c>
      <c r="F190" s="53" t="e">
        <f t="shared" si="13"/>
        <v>#DIV/0!</v>
      </c>
      <c r="G190" s="52">
        <f t="shared" si="11"/>
        <v>96510300</v>
      </c>
      <c r="H190" s="53">
        <f t="shared" si="14"/>
        <v>100</v>
      </c>
      <c r="I190" s="52">
        <f t="shared" si="12"/>
        <v>0</v>
      </c>
      <c r="J190" s="152"/>
      <c r="K190" s="112"/>
      <c r="M190" s="110"/>
      <c r="O190" s="111"/>
      <c r="P190" s="111"/>
      <c r="Q190" s="49"/>
    </row>
    <row r="191" spans="1:21" ht="129.75" hidden="1" customHeight="1" x14ac:dyDescent="0.25">
      <c r="A191" s="159"/>
      <c r="B191" s="161">
        <v>41033902</v>
      </c>
      <c r="C191" s="62"/>
      <c r="D191" s="62">
        <v>0</v>
      </c>
      <c r="E191" s="62">
        <v>0</v>
      </c>
      <c r="F191" s="53" t="e">
        <f t="shared" si="13"/>
        <v>#DIV/0!</v>
      </c>
      <c r="G191" s="52">
        <f t="shared" si="11"/>
        <v>0</v>
      </c>
      <c r="H191" s="53" t="e">
        <f t="shared" si="14"/>
        <v>#DIV/0!</v>
      </c>
      <c r="I191" s="52">
        <f t="shared" si="12"/>
        <v>0</v>
      </c>
      <c r="J191" s="152"/>
      <c r="K191" s="112"/>
      <c r="M191" s="110"/>
      <c r="O191" s="111"/>
      <c r="P191" s="111"/>
      <c r="Q191" s="49"/>
    </row>
    <row r="192" spans="1:21" ht="49.5" hidden="1" customHeight="1" x14ac:dyDescent="0.25">
      <c r="A192" s="158" t="s">
        <v>167</v>
      </c>
      <c r="B192" s="161">
        <v>41034200</v>
      </c>
      <c r="C192" s="62"/>
      <c r="D192" s="62">
        <v>94313600</v>
      </c>
      <c r="E192" s="62">
        <v>94313600</v>
      </c>
      <c r="F192" s="53" t="e">
        <f t="shared" si="13"/>
        <v>#DIV/0!</v>
      </c>
      <c r="G192" s="52">
        <f t="shared" si="11"/>
        <v>94313600</v>
      </c>
      <c r="H192" s="53">
        <f t="shared" si="14"/>
        <v>100</v>
      </c>
      <c r="I192" s="52">
        <f t="shared" si="12"/>
        <v>0</v>
      </c>
      <c r="J192" s="152"/>
      <c r="K192" s="112"/>
      <c r="M192" s="110"/>
      <c r="O192" s="111"/>
      <c r="P192" s="111"/>
      <c r="Q192" s="49"/>
    </row>
    <row r="193" spans="1:17" ht="77.25" hidden="1" customHeight="1" x14ac:dyDescent="0.25">
      <c r="A193" s="159"/>
      <c r="B193" s="161">
        <v>41034201</v>
      </c>
      <c r="C193" s="62"/>
      <c r="D193" s="62">
        <v>0</v>
      </c>
      <c r="E193" s="62">
        <v>0</v>
      </c>
      <c r="F193" s="53" t="e">
        <f t="shared" si="13"/>
        <v>#DIV/0!</v>
      </c>
      <c r="G193" s="52">
        <f t="shared" si="11"/>
        <v>0</v>
      </c>
      <c r="H193" s="53" t="e">
        <f t="shared" si="14"/>
        <v>#DIV/0!</v>
      </c>
      <c r="I193" s="52">
        <f t="shared" si="12"/>
        <v>0</v>
      </c>
      <c r="J193" s="152"/>
      <c r="K193" s="112"/>
      <c r="M193" s="110"/>
      <c r="O193" s="111"/>
      <c r="P193" s="111"/>
      <c r="Q193" s="49"/>
    </row>
    <row r="194" spans="1:17" ht="42" hidden="1" customHeight="1" x14ac:dyDescent="0.25">
      <c r="A194" s="159"/>
      <c r="B194" s="157" t="s">
        <v>168</v>
      </c>
      <c r="C194" s="62"/>
      <c r="D194" s="62">
        <v>0</v>
      </c>
      <c r="E194" s="62">
        <v>0</v>
      </c>
      <c r="F194" s="53" t="e">
        <f t="shared" si="13"/>
        <v>#DIV/0!</v>
      </c>
      <c r="G194" s="52">
        <f t="shared" si="11"/>
        <v>0</v>
      </c>
      <c r="H194" s="53" t="e">
        <f t="shared" si="14"/>
        <v>#DIV/0!</v>
      </c>
      <c r="I194" s="52">
        <f t="shared" si="12"/>
        <v>0</v>
      </c>
      <c r="J194" s="152"/>
      <c r="K194" s="112"/>
      <c r="M194" s="110"/>
      <c r="O194" s="111"/>
      <c r="P194" s="111"/>
      <c r="Q194" s="49"/>
    </row>
    <row r="195" spans="1:17" ht="75" hidden="1" customHeight="1" x14ac:dyDescent="0.25">
      <c r="A195" s="159"/>
      <c r="B195" s="157" t="s">
        <v>169</v>
      </c>
      <c r="C195" s="62"/>
      <c r="D195" s="62">
        <v>1759980</v>
      </c>
      <c r="E195" s="62">
        <v>348377.71</v>
      </c>
      <c r="F195" s="53" t="e">
        <f t="shared" si="13"/>
        <v>#DIV/0!</v>
      </c>
      <c r="G195" s="52">
        <f t="shared" si="11"/>
        <v>348377.71</v>
      </c>
      <c r="H195" s="53">
        <f t="shared" si="14"/>
        <v>19.794413004693237</v>
      </c>
      <c r="I195" s="52">
        <f t="shared" si="12"/>
        <v>-1411602.29</v>
      </c>
      <c r="J195" s="152"/>
      <c r="K195" s="112"/>
      <c r="M195" s="110"/>
      <c r="O195" s="111"/>
      <c r="P195" s="111"/>
      <c r="Q195" s="49"/>
    </row>
    <row r="196" spans="1:17" ht="44.25" hidden="1" customHeight="1" x14ac:dyDescent="0.25">
      <c r="A196" s="159"/>
      <c r="B196" s="157" t="s">
        <v>170</v>
      </c>
      <c r="C196" s="62"/>
      <c r="D196" s="62">
        <v>246240</v>
      </c>
      <c r="E196" s="62">
        <v>246240</v>
      </c>
      <c r="F196" s="53" t="e">
        <f t="shared" si="13"/>
        <v>#DIV/0!</v>
      </c>
      <c r="G196" s="52">
        <f t="shared" si="11"/>
        <v>246240</v>
      </c>
      <c r="H196" s="53">
        <f t="shared" si="14"/>
        <v>100</v>
      </c>
      <c r="I196" s="52">
        <f t="shared" si="12"/>
        <v>0</v>
      </c>
      <c r="J196" s="152"/>
      <c r="K196" s="112"/>
      <c r="M196" s="110"/>
      <c r="O196" s="111"/>
      <c r="P196" s="111"/>
      <c r="Q196" s="49"/>
    </row>
    <row r="197" spans="1:17" ht="205.9" hidden="1" customHeight="1" x14ac:dyDescent="0.25">
      <c r="A197" s="158" t="s">
        <v>171</v>
      </c>
      <c r="B197" s="157" t="s">
        <v>172</v>
      </c>
      <c r="C197" s="62"/>
      <c r="D197" s="62">
        <v>285700</v>
      </c>
      <c r="E197" s="62">
        <v>270297.7</v>
      </c>
      <c r="F197" s="53" t="e">
        <f t="shared" si="13"/>
        <v>#DIV/0!</v>
      </c>
      <c r="G197" s="52">
        <f t="shared" si="11"/>
        <v>270297.7</v>
      </c>
      <c r="H197" s="53">
        <f t="shared" si="14"/>
        <v>94.608925446272323</v>
      </c>
      <c r="I197" s="52">
        <f t="shared" si="12"/>
        <v>-15402.299999999988</v>
      </c>
      <c r="J197" s="152"/>
      <c r="K197" s="112"/>
      <c r="M197" s="110"/>
      <c r="O197" s="111"/>
      <c r="P197" s="111"/>
      <c r="Q197" s="49"/>
    </row>
    <row r="198" spans="1:17" ht="68.25" hidden="1" customHeight="1" x14ac:dyDescent="0.25">
      <c r="A198" s="159"/>
      <c r="B198" s="157" t="s">
        <v>173</v>
      </c>
      <c r="C198" s="166"/>
      <c r="D198" s="166"/>
      <c r="E198" s="166"/>
      <c r="F198" s="53" t="e">
        <f t="shared" si="13"/>
        <v>#DIV/0!</v>
      </c>
      <c r="G198" s="52">
        <f t="shared" si="11"/>
        <v>0</v>
      </c>
      <c r="H198" s="53" t="e">
        <f t="shared" si="14"/>
        <v>#DIV/0!</v>
      </c>
      <c r="I198" s="52">
        <f t="shared" si="12"/>
        <v>0</v>
      </c>
      <c r="J198" s="152"/>
      <c r="K198" s="112"/>
      <c r="M198" s="110"/>
      <c r="O198" s="111"/>
      <c r="P198" s="111"/>
      <c r="Q198" s="49"/>
    </row>
    <row r="199" spans="1:17" ht="34.5" hidden="1" customHeight="1" x14ac:dyDescent="0.25">
      <c r="A199" s="159"/>
      <c r="B199" s="157" t="s">
        <v>174</v>
      </c>
      <c r="C199" s="166"/>
      <c r="D199" s="166"/>
      <c r="E199" s="166"/>
      <c r="F199" s="53" t="e">
        <f t="shared" si="13"/>
        <v>#DIV/0!</v>
      </c>
      <c r="G199" s="52">
        <f t="shared" si="11"/>
        <v>0</v>
      </c>
      <c r="H199" s="53" t="e">
        <f t="shared" si="14"/>
        <v>#DIV/0!</v>
      </c>
      <c r="I199" s="52">
        <f t="shared" si="12"/>
        <v>0</v>
      </c>
      <c r="J199" s="137"/>
      <c r="K199" s="112"/>
      <c r="M199" s="110"/>
      <c r="O199" s="111"/>
      <c r="P199" s="111"/>
      <c r="Q199" s="49"/>
    </row>
    <row r="200" spans="1:17" ht="47.25" hidden="1" customHeight="1" x14ac:dyDescent="0.25">
      <c r="A200" s="159"/>
      <c r="B200" s="157" t="s">
        <v>175</v>
      </c>
      <c r="C200" s="166"/>
      <c r="D200" s="166"/>
      <c r="E200" s="166"/>
      <c r="F200" s="53" t="e">
        <f t="shared" si="13"/>
        <v>#DIV/0!</v>
      </c>
      <c r="G200" s="52">
        <f t="shared" si="11"/>
        <v>0</v>
      </c>
      <c r="H200" s="53" t="e">
        <f t="shared" si="14"/>
        <v>#DIV/0!</v>
      </c>
      <c r="I200" s="52">
        <f t="shared" si="12"/>
        <v>0</v>
      </c>
      <c r="J200" s="152"/>
      <c r="K200" s="112"/>
      <c r="M200" s="110"/>
      <c r="O200" s="111"/>
      <c r="P200" s="111"/>
      <c r="Q200" s="49"/>
    </row>
    <row r="201" spans="1:17" ht="42" hidden="1" customHeight="1" x14ac:dyDescent="0.25">
      <c r="A201" s="159"/>
      <c r="B201" s="157" t="s">
        <v>176</v>
      </c>
      <c r="C201" s="166"/>
      <c r="D201" s="166"/>
      <c r="E201" s="166"/>
      <c r="F201" s="53" t="e">
        <f t="shared" si="13"/>
        <v>#DIV/0!</v>
      </c>
      <c r="G201" s="52">
        <f t="shared" si="11"/>
        <v>0</v>
      </c>
      <c r="H201" s="53" t="e">
        <f t="shared" si="14"/>
        <v>#DIV/0!</v>
      </c>
      <c r="I201" s="52">
        <f t="shared" si="12"/>
        <v>0</v>
      </c>
      <c r="J201" s="152"/>
      <c r="K201" s="112"/>
      <c r="M201" s="110"/>
      <c r="O201" s="111"/>
      <c r="P201" s="111"/>
      <c r="Q201" s="49"/>
    </row>
    <row r="202" spans="1:17" ht="48.75" hidden="1" customHeight="1" x14ac:dyDescent="0.25">
      <c r="A202" s="159"/>
      <c r="B202" s="157" t="s">
        <v>177</v>
      </c>
      <c r="C202" s="166"/>
      <c r="D202" s="166"/>
      <c r="E202" s="166"/>
      <c r="F202" s="53" t="e">
        <f t="shared" si="13"/>
        <v>#DIV/0!</v>
      </c>
      <c r="G202" s="52">
        <f t="shared" si="11"/>
        <v>0</v>
      </c>
      <c r="H202" s="53" t="e">
        <f t="shared" si="14"/>
        <v>#DIV/0!</v>
      </c>
      <c r="I202" s="52">
        <f t="shared" si="12"/>
        <v>0</v>
      </c>
      <c r="J202" s="152"/>
      <c r="K202" s="112"/>
      <c r="M202" s="110"/>
      <c r="O202" s="111"/>
      <c r="P202" s="111"/>
      <c r="Q202" s="49"/>
    </row>
    <row r="203" spans="1:17" ht="66.75" hidden="1" customHeight="1" x14ac:dyDescent="0.25">
      <c r="A203" s="159"/>
      <c r="B203" s="157" t="s">
        <v>178</v>
      </c>
      <c r="C203" s="166"/>
      <c r="D203" s="166"/>
      <c r="E203" s="166"/>
      <c r="F203" s="53" t="e">
        <f t="shared" si="13"/>
        <v>#DIV/0!</v>
      </c>
      <c r="G203" s="52">
        <f t="shared" si="11"/>
        <v>0</v>
      </c>
      <c r="H203" s="53" t="e">
        <f t="shared" si="14"/>
        <v>#DIV/0!</v>
      </c>
      <c r="I203" s="52">
        <f t="shared" si="12"/>
        <v>0</v>
      </c>
      <c r="J203" s="152"/>
      <c r="K203" s="112"/>
      <c r="M203" s="110"/>
      <c r="O203" s="111"/>
      <c r="P203" s="111"/>
      <c r="Q203" s="49"/>
    </row>
    <row r="204" spans="1:17" ht="47.25" hidden="1" customHeight="1" x14ac:dyDescent="0.25">
      <c r="A204" s="159"/>
      <c r="B204" s="157" t="s">
        <v>179</v>
      </c>
      <c r="C204" s="166"/>
      <c r="D204" s="166"/>
      <c r="E204" s="166"/>
      <c r="F204" s="53" t="e">
        <f t="shared" si="13"/>
        <v>#DIV/0!</v>
      </c>
      <c r="G204" s="52">
        <f t="shared" si="11"/>
        <v>0</v>
      </c>
      <c r="H204" s="53" t="e">
        <f t="shared" si="14"/>
        <v>#DIV/0!</v>
      </c>
      <c r="I204" s="52">
        <f t="shared" si="12"/>
        <v>0</v>
      </c>
      <c r="J204" s="152"/>
      <c r="K204" s="112"/>
      <c r="M204" s="110"/>
      <c r="O204" s="111"/>
      <c r="P204" s="111"/>
      <c r="Q204" s="49"/>
    </row>
    <row r="205" spans="1:17" ht="61.5" hidden="1" customHeight="1" x14ac:dyDescent="0.25">
      <c r="A205" s="159"/>
      <c r="B205" s="157"/>
      <c r="C205" s="166"/>
      <c r="D205" s="166"/>
      <c r="E205" s="166"/>
      <c r="F205" s="53" t="e">
        <f t="shared" si="13"/>
        <v>#DIV/0!</v>
      </c>
      <c r="G205" s="52">
        <f t="shared" si="11"/>
        <v>0</v>
      </c>
      <c r="H205" s="53" t="e">
        <f t="shared" si="14"/>
        <v>#DIV/0!</v>
      </c>
      <c r="I205" s="52">
        <f t="shared" si="12"/>
        <v>0</v>
      </c>
      <c r="J205" s="152"/>
      <c r="K205" s="112"/>
      <c r="M205" s="110"/>
      <c r="O205" s="111"/>
      <c r="P205" s="111"/>
      <c r="Q205" s="49"/>
    </row>
    <row r="206" spans="1:17" ht="42.75" hidden="1" customHeight="1" x14ac:dyDescent="0.25">
      <c r="A206" s="159"/>
      <c r="B206" s="157"/>
      <c r="C206" s="166"/>
      <c r="D206" s="166"/>
      <c r="E206" s="166"/>
      <c r="F206" s="53" t="e">
        <f t="shared" ref="F206:F277" si="15">E206/C206*100</f>
        <v>#DIV/0!</v>
      </c>
      <c r="G206" s="52">
        <f t="shared" si="11"/>
        <v>0</v>
      </c>
      <c r="H206" s="53" t="e">
        <f t="shared" si="14"/>
        <v>#DIV/0!</v>
      </c>
      <c r="I206" s="52">
        <f t="shared" si="12"/>
        <v>0</v>
      </c>
      <c r="J206" s="152"/>
      <c r="K206" s="112"/>
      <c r="M206" s="110"/>
      <c r="O206" s="111"/>
      <c r="P206" s="111"/>
      <c r="Q206" s="49"/>
    </row>
    <row r="207" spans="1:17" ht="30.75" hidden="1" customHeight="1" x14ac:dyDescent="0.25">
      <c r="A207" s="159"/>
      <c r="B207" s="157"/>
      <c r="C207" s="166"/>
      <c r="D207" s="166"/>
      <c r="E207" s="166"/>
      <c r="F207" s="53" t="e">
        <f t="shared" si="15"/>
        <v>#DIV/0!</v>
      </c>
      <c r="G207" s="52">
        <f t="shared" ref="G207:G278" si="16">E207-C207</f>
        <v>0</v>
      </c>
      <c r="H207" s="53" t="e">
        <f t="shared" si="14"/>
        <v>#DIV/0!</v>
      </c>
      <c r="I207" s="52">
        <f t="shared" ref="I207:I278" si="17">E207-D207</f>
        <v>0</v>
      </c>
      <c r="J207" s="152"/>
      <c r="K207" s="112"/>
      <c r="M207" s="110"/>
      <c r="O207" s="111"/>
      <c r="P207" s="111"/>
      <c r="Q207" s="49"/>
    </row>
    <row r="208" spans="1:17" ht="18.75" hidden="1" customHeight="1" x14ac:dyDescent="0.25">
      <c r="A208" s="159"/>
      <c r="B208" s="157"/>
      <c r="C208" s="166"/>
      <c r="D208" s="166"/>
      <c r="E208" s="166"/>
      <c r="F208" s="53" t="e">
        <f t="shared" si="15"/>
        <v>#DIV/0!</v>
      </c>
      <c r="G208" s="52">
        <f t="shared" si="16"/>
        <v>0</v>
      </c>
      <c r="H208" s="53" t="e">
        <f t="shared" si="14"/>
        <v>#DIV/0!</v>
      </c>
      <c r="I208" s="52">
        <f t="shared" si="17"/>
        <v>0</v>
      </c>
      <c r="J208" s="152"/>
      <c r="K208" s="112"/>
      <c r="M208" s="110"/>
      <c r="O208" s="111"/>
      <c r="P208" s="111"/>
      <c r="Q208" s="49"/>
    </row>
    <row r="209" spans="1:21" ht="18.75" hidden="1" customHeight="1" x14ac:dyDescent="0.25">
      <c r="A209" s="159"/>
      <c r="B209" s="157"/>
      <c r="C209" s="166"/>
      <c r="D209" s="166"/>
      <c r="E209" s="166"/>
      <c r="F209" s="53" t="e">
        <f t="shared" si="15"/>
        <v>#DIV/0!</v>
      </c>
      <c r="G209" s="52">
        <f t="shared" si="16"/>
        <v>0</v>
      </c>
      <c r="H209" s="53" t="e">
        <f t="shared" si="14"/>
        <v>#DIV/0!</v>
      </c>
      <c r="I209" s="52">
        <f t="shared" si="17"/>
        <v>0</v>
      </c>
      <c r="J209" s="152"/>
      <c r="K209" s="112"/>
      <c r="M209" s="110"/>
      <c r="O209" s="111"/>
      <c r="P209" s="111"/>
      <c r="Q209" s="49"/>
    </row>
    <row r="210" spans="1:21" s="169" customFormat="1" ht="39.75" hidden="1" customHeight="1" x14ac:dyDescent="0.25">
      <c r="A210" s="159"/>
      <c r="B210" s="157"/>
      <c r="C210" s="166"/>
      <c r="D210" s="166"/>
      <c r="E210" s="166"/>
      <c r="F210" s="53" t="e">
        <f t="shared" si="15"/>
        <v>#DIV/0!</v>
      </c>
      <c r="G210" s="52">
        <f t="shared" si="16"/>
        <v>0</v>
      </c>
      <c r="H210" s="53" t="e">
        <f t="shared" si="14"/>
        <v>#DIV/0!</v>
      </c>
      <c r="I210" s="52">
        <f t="shared" si="17"/>
        <v>0</v>
      </c>
      <c r="J210" s="167"/>
      <c r="K210" s="168"/>
      <c r="M210" s="110"/>
      <c r="N210" s="47"/>
      <c r="O210" s="48"/>
      <c r="P210" s="48"/>
      <c r="Q210" s="49"/>
      <c r="R210" s="46"/>
      <c r="S210" s="46"/>
      <c r="T210" s="46"/>
      <c r="U210" s="46"/>
    </row>
    <row r="211" spans="1:21" s="169" customFormat="1" ht="39.75" hidden="1" customHeight="1" x14ac:dyDescent="0.25">
      <c r="A211" s="159"/>
      <c r="B211" s="157"/>
      <c r="C211" s="166"/>
      <c r="D211" s="166"/>
      <c r="E211" s="166"/>
      <c r="F211" s="53"/>
      <c r="G211" s="52"/>
      <c r="H211" s="53"/>
      <c r="I211" s="52"/>
      <c r="J211" s="167"/>
      <c r="K211" s="168"/>
      <c r="M211" s="110"/>
      <c r="N211" s="47"/>
      <c r="O211" s="48"/>
      <c r="P211" s="48"/>
      <c r="Q211" s="49"/>
      <c r="R211" s="46"/>
      <c r="S211" s="46"/>
      <c r="T211" s="46"/>
      <c r="U211" s="46"/>
    </row>
    <row r="212" spans="1:21" s="169" customFormat="1" ht="39.75" hidden="1" customHeight="1" x14ac:dyDescent="0.25">
      <c r="A212" s="159"/>
      <c r="B212" s="157"/>
      <c r="C212" s="166"/>
      <c r="D212" s="166"/>
      <c r="E212" s="166"/>
      <c r="F212" s="53"/>
      <c r="G212" s="52"/>
      <c r="H212" s="53"/>
      <c r="I212" s="52"/>
      <c r="J212" s="167"/>
      <c r="K212" s="168"/>
      <c r="M212" s="110"/>
      <c r="N212" s="47"/>
      <c r="O212" s="48"/>
      <c r="P212" s="48"/>
      <c r="Q212" s="49"/>
      <c r="R212" s="46"/>
      <c r="S212" s="46"/>
      <c r="T212" s="46"/>
      <c r="U212" s="46"/>
    </row>
    <row r="213" spans="1:21" s="169" customFormat="1" ht="39.75" hidden="1" customHeight="1" x14ac:dyDescent="0.25">
      <c r="A213" s="159"/>
      <c r="B213" s="157"/>
      <c r="C213" s="166"/>
      <c r="D213" s="166"/>
      <c r="E213" s="166"/>
      <c r="F213" s="53"/>
      <c r="G213" s="52"/>
      <c r="H213" s="53"/>
      <c r="I213" s="52"/>
      <c r="J213" s="167"/>
      <c r="K213" s="168"/>
      <c r="M213" s="110"/>
      <c r="N213" s="47"/>
      <c r="O213" s="48"/>
      <c r="P213" s="48"/>
      <c r="Q213" s="49"/>
      <c r="R213" s="46"/>
      <c r="S213" s="46"/>
      <c r="T213" s="46"/>
      <c r="U213" s="46"/>
    </row>
    <row r="214" spans="1:21" s="169" customFormat="1" ht="39.75" hidden="1" customHeight="1" x14ac:dyDescent="0.25">
      <c r="A214" s="159"/>
      <c r="B214" s="157"/>
      <c r="C214" s="166"/>
      <c r="D214" s="166"/>
      <c r="E214" s="166"/>
      <c r="F214" s="53"/>
      <c r="G214" s="52"/>
      <c r="H214" s="53"/>
      <c r="I214" s="52"/>
      <c r="J214" s="167"/>
      <c r="K214" s="168"/>
      <c r="M214" s="110"/>
      <c r="N214" s="47"/>
      <c r="O214" s="48"/>
      <c r="P214" s="48"/>
      <c r="Q214" s="49"/>
      <c r="R214" s="46"/>
      <c r="S214" s="46"/>
      <c r="T214" s="46"/>
      <c r="U214" s="46"/>
    </row>
    <row r="215" spans="1:21" s="169" customFormat="1" ht="39.75" hidden="1" customHeight="1" x14ac:dyDescent="0.25">
      <c r="A215" s="159"/>
      <c r="B215" s="157"/>
      <c r="C215" s="166"/>
      <c r="D215" s="166"/>
      <c r="E215" s="166"/>
      <c r="F215" s="53"/>
      <c r="G215" s="52"/>
      <c r="H215" s="53"/>
      <c r="I215" s="52"/>
      <c r="J215" s="167"/>
      <c r="K215" s="168"/>
      <c r="M215" s="110"/>
      <c r="N215" s="47"/>
      <c r="O215" s="48"/>
      <c r="P215" s="48"/>
      <c r="Q215" s="49"/>
      <c r="R215" s="46"/>
      <c r="S215" s="46"/>
      <c r="T215" s="46"/>
      <c r="U215" s="46"/>
    </row>
    <row r="216" spans="1:21" s="169" customFormat="1" ht="39.75" hidden="1" customHeight="1" x14ac:dyDescent="0.25">
      <c r="A216" s="159"/>
      <c r="B216" s="157"/>
      <c r="C216" s="166"/>
      <c r="D216" s="166"/>
      <c r="E216" s="166"/>
      <c r="F216" s="53"/>
      <c r="G216" s="52"/>
      <c r="H216" s="53"/>
      <c r="I216" s="52"/>
      <c r="J216" s="167"/>
      <c r="K216" s="168"/>
      <c r="M216" s="110"/>
      <c r="N216" s="47"/>
      <c r="O216" s="48"/>
      <c r="P216" s="48"/>
      <c r="Q216" s="49"/>
      <c r="R216" s="46"/>
      <c r="S216" s="46"/>
      <c r="T216" s="46"/>
      <c r="U216" s="46"/>
    </row>
    <row r="217" spans="1:21" s="171" customFormat="1" ht="24.75" hidden="1" customHeight="1" x14ac:dyDescent="0.25">
      <c r="A217" s="159"/>
      <c r="B217" s="157"/>
      <c r="C217" s="166"/>
      <c r="D217" s="166"/>
      <c r="E217" s="166"/>
      <c r="F217" s="53"/>
      <c r="G217" s="52"/>
      <c r="H217" s="53"/>
      <c r="I217" s="52"/>
      <c r="J217" s="160"/>
      <c r="K217" s="170"/>
      <c r="M217" s="110"/>
      <c r="N217" s="3"/>
      <c r="O217" s="111"/>
      <c r="P217" s="111"/>
      <c r="Q217" s="49"/>
      <c r="R217" s="172"/>
      <c r="S217" s="172"/>
      <c r="T217" s="172"/>
      <c r="U217" s="172"/>
    </row>
    <row r="218" spans="1:21" s="171" customFormat="1" ht="32.25" hidden="1" customHeight="1" x14ac:dyDescent="0.25">
      <c r="A218" s="159"/>
      <c r="B218" s="157"/>
      <c r="C218" s="166"/>
      <c r="D218" s="166"/>
      <c r="E218" s="166"/>
      <c r="F218" s="53"/>
      <c r="G218" s="52"/>
      <c r="H218" s="53"/>
      <c r="I218" s="52"/>
      <c r="J218" s="160"/>
      <c r="K218" s="170"/>
      <c r="M218" s="110"/>
      <c r="N218" s="3"/>
      <c r="O218" s="111"/>
      <c r="P218" s="111"/>
      <c r="Q218" s="49"/>
      <c r="R218" s="172"/>
      <c r="S218" s="172"/>
      <c r="T218" s="172"/>
      <c r="U218" s="172"/>
    </row>
    <row r="219" spans="1:21" s="171" customFormat="1" ht="32.25" hidden="1" customHeight="1" x14ac:dyDescent="0.25">
      <c r="A219" s="159"/>
      <c r="B219" s="157"/>
      <c r="C219" s="166"/>
      <c r="D219" s="166"/>
      <c r="E219" s="166"/>
      <c r="F219" s="53"/>
      <c r="G219" s="52"/>
      <c r="H219" s="53"/>
      <c r="I219" s="52"/>
      <c r="J219" s="160"/>
      <c r="K219" s="170"/>
      <c r="M219" s="110"/>
      <c r="N219" s="3"/>
      <c r="O219" s="111"/>
      <c r="P219" s="111"/>
      <c r="Q219" s="49"/>
      <c r="R219" s="172"/>
      <c r="S219" s="172"/>
      <c r="T219" s="172"/>
      <c r="U219" s="172"/>
    </row>
    <row r="220" spans="1:21" s="114" customFormat="1" ht="46.5" customHeight="1" x14ac:dyDescent="0.5">
      <c r="A220" s="33" t="s">
        <v>180</v>
      </c>
      <c r="B220" s="34"/>
      <c r="C220" s="138">
        <f>C158+C151</f>
        <v>1929011575</v>
      </c>
      <c r="D220" s="138">
        <f>D158+D151</f>
        <v>1108809250.9300001</v>
      </c>
      <c r="E220" s="138">
        <f>E158+E151</f>
        <v>1089443884.2700002</v>
      </c>
      <c r="F220" s="36">
        <f t="shared" si="15"/>
        <v>56.476793524165359</v>
      </c>
      <c r="G220" s="35">
        <f t="shared" si="16"/>
        <v>-839567690.72999978</v>
      </c>
      <c r="H220" s="36">
        <f t="shared" ref="H220:H291" si="18">E220/D220*100</f>
        <v>98.253498819228156</v>
      </c>
      <c r="I220" s="35">
        <f t="shared" si="17"/>
        <v>-19365366.659999847</v>
      </c>
      <c r="J220" s="136"/>
      <c r="K220" s="113"/>
      <c r="M220" s="40"/>
      <c r="N220" s="41"/>
      <c r="O220" s="40"/>
      <c r="P220" s="40"/>
      <c r="Q220" s="40"/>
      <c r="R220" s="42"/>
      <c r="S220" s="42"/>
      <c r="T220" s="42"/>
      <c r="U220" s="42"/>
    </row>
    <row r="221" spans="1:21" s="2" customFormat="1" ht="42.4" hidden="1" customHeight="1" x14ac:dyDescent="0.25">
      <c r="A221" s="173" t="s">
        <v>181</v>
      </c>
      <c r="B221" s="51"/>
      <c r="C221" s="52"/>
      <c r="D221" s="52"/>
      <c r="E221" s="52"/>
      <c r="F221" s="53" t="e">
        <f t="shared" si="15"/>
        <v>#DIV/0!</v>
      </c>
      <c r="G221" s="52">
        <f t="shared" si="16"/>
        <v>0</v>
      </c>
      <c r="H221" s="53" t="e">
        <f t="shared" si="18"/>
        <v>#DIV/0!</v>
      </c>
      <c r="I221" s="52">
        <f t="shared" si="17"/>
        <v>0</v>
      </c>
      <c r="J221" s="154"/>
      <c r="K221" s="155"/>
      <c r="M221" s="174"/>
      <c r="N221" s="3"/>
      <c r="O221" s="111"/>
      <c r="P221" s="111"/>
      <c r="Q221" s="156"/>
    </row>
    <row r="222" spans="1:21" s="31" customFormat="1" ht="41.65" customHeight="1" x14ac:dyDescent="0.5">
      <c r="A222" s="175" t="s">
        <v>182</v>
      </c>
      <c r="B222" s="72"/>
      <c r="C222" s="122"/>
      <c r="D222" s="122"/>
      <c r="E222" s="122"/>
      <c r="F222" s="53"/>
      <c r="G222" s="52"/>
      <c r="H222" s="53"/>
      <c r="I222" s="52"/>
      <c r="J222" s="154"/>
      <c r="K222" s="176"/>
      <c r="M222" s="40"/>
      <c r="N222" s="32"/>
      <c r="O222" s="177"/>
      <c r="P222" s="177"/>
      <c r="Q222" s="40"/>
    </row>
    <row r="223" spans="1:21" ht="48" hidden="1" customHeight="1" x14ac:dyDescent="0.25">
      <c r="A223" s="178" t="s">
        <v>183</v>
      </c>
      <c r="B223" s="179">
        <v>12020000</v>
      </c>
      <c r="C223" s="180">
        <f>C224+C225+C226</f>
        <v>0</v>
      </c>
      <c r="D223" s="180">
        <f>D224+D225+D226</f>
        <v>0</v>
      </c>
      <c r="E223" s="180">
        <f>E224+E225+E226</f>
        <v>0</v>
      </c>
      <c r="F223" s="53" t="e">
        <f t="shared" si="15"/>
        <v>#DIV/0!</v>
      </c>
      <c r="G223" s="52">
        <f t="shared" si="16"/>
        <v>0</v>
      </c>
      <c r="H223" s="53" t="e">
        <f t="shared" si="18"/>
        <v>#DIV/0!</v>
      </c>
      <c r="I223" s="52">
        <f t="shared" si="17"/>
        <v>0</v>
      </c>
      <c r="J223" s="152">
        <f t="shared" ref="J223:J236" si="19">E223/E$281*100</f>
        <v>0</v>
      </c>
      <c r="K223" s="112"/>
      <c r="M223" s="110"/>
      <c r="O223" s="111"/>
      <c r="P223" s="111"/>
      <c r="Q223" s="49"/>
    </row>
    <row r="224" spans="1:21" ht="59.25" hidden="1" customHeight="1" x14ac:dyDescent="0.25">
      <c r="A224" s="181" t="s">
        <v>184</v>
      </c>
      <c r="B224" s="61">
        <v>12020100</v>
      </c>
      <c r="C224" s="166"/>
      <c r="D224" s="166"/>
      <c r="E224" s="62">
        <v>0</v>
      </c>
      <c r="F224" s="74" t="e">
        <f t="shared" si="15"/>
        <v>#DIV/0!</v>
      </c>
      <c r="G224" s="52">
        <f t="shared" si="16"/>
        <v>0</v>
      </c>
      <c r="H224" s="74" t="e">
        <f t="shared" si="18"/>
        <v>#DIV/0!</v>
      </c>
      <c r="I224" s="52">
        <f t="shared" si="17"/>
        <v>0</v>
      </c>
      <c r="J224" s="152">
        <f t="shared" si="19"/>
        <v>0</v>
      </c>
      <c r="K224" s="112"/>
      <c r="M224" s="110"/>
      <c r="O224" s="111"/>
      <c r="P224" s="111"/>
      <c r="Q224" s="49"/>
    </row>
    <row r="225" spans="1:21" s="13" customFormat="1" ht="71.45" hidden="1" customHeight="1" x14ac:dyDescent="0.4">
      <c r="A225" s="182" t="s">
        <v>185</v>
      </c>
      <c r="B225" s="61">
        <v>12020200</v>
      </c>
      <c r="C225" s="166"/>
      <c r="D225" s="166"/>
      <c r="E225" s="62">
        <v>0</v>
      </c>
      <c r="F225" s="74" t="e">
        <f t="shared" si="15"/>
        <v>#DIV/0!</v>
      </c>
      <c r="G225" s="52">
        <f t="shared" si="16"/>
        <v>0</v>
      </c>
      <c r="H225" s="74" t="e">
        <f t="shared" si="18"/>
        <v>#DIV/0!</v>
      </c>
      <c r="I225" s="52">
        <f t="shared" si="17"/>
        <v>0</v>
      </c>
      <c r="J225" s="152">
        <f t="shared" si="19"/>
        <v>0</v>
      </c>
      <c r="K225" s="63"/>
      <c r="M225" s="57"/>
      <c r="N225" s="58"/>
      <c r="O225" s="59"/>
      <c r="P225" s="59"/>
      <c r="Q225" s="57"/>
      <c r="R225" s="56"/>
      <c r="S225" s="56"/>
      <c r="T225" s="56"/>
      <c r="U225" s="56"/>
    </row>
    <row r="226" spans="1:21" s="186" customFormat="1" ht="33" hidden="1" customHeight="1" x14ac:dyDescent="0.4">
      <c r="A226" s="182" t="s">
        <v>186</v>
      </c>
      <c r="B226" s="183">
        <v>12020400</v>
      </c>
      <c r="C226" s="166"/>
      <c r="D226" s="166"/>
      <c r="E226" s="166"/>
      <c r="F226" s="53" t="e">
        <f t="shared" si="15"/>
        <v>#DIV/0!</v>
      </c>
      <c r="G226" s="52">
        <f t="shared" si="16"/>
        <v>0</v>
      </c>
      <c r="H226" s="53" t="e">
        <f t="shared" si="18"/>
        <v>#DIV/0!</v>
      </c>
      <c r="I226" s="52">
        <f t="shared" si="17"/>
        <v>0</v>
      </c>
      <c r="J226" s="184">
        <f t="shared" si="19"/>
        <v>0</v>
      </c>
      <c r="K226" s="185"/>
      <c r="M226" s="57"/>
      <c r="N226" s="58"/>
      <c r="O226" s="59"/>
      <c r="P226" s="59"/>
      <c r="Q226" s="57"/>
      <c r="R226" s="56"/>
      <c r="S226" s="56"/>
      <c r="T226" s="56"/>
      <c r="U226" s="56"/>
    </row>
    <row r="227" spans="1:21" s="13" customFormat="1" ht="37.5" hidden="1" customHeight="1" x14ac:dyDescent="0.4">
      <c r="A227" s="187" t="s">
        <v>187</v>
      </c>
      <c r="B227" s="188">
        <v>12030000</v>
      </c>
      <c r="C227" s="180">
        <f>C228+C229+C230</f>
        <v>0</v>
      </c>
      <c r="D227" s="180">
        <f>D228+D229+D230</f>
        <v>0</v>
      </c>
      <c r="E227" s="180">
        <f>E228+E229+E230</f>
        <v>0</v>
      </c>
      <c r="F227" s="53" t="e">
        <f t="shared" si="15"/>
        <v>#DIV/0!</v>
      </c>
      <c r="G227" s="52">
        <f t="shared" si="16"/>
        <v>0</v>
      </c>
      <c r="H227" s="53" t="e">
        <f t="shared" si="18"/>
        <v>#DIV/0!</v>
      </c>
      <c r="I227" s="52">
        <f t="shared" si="17"/>
        <v>0</v>
      </c>
      <c r="J227" s="152">
        <f t="shared" si="19"/>
        <v>0</v>
      </c>
      <c r="K227" s="63"/>
      <c r="M227" s="57"/>
      <c r="N227" s="58"/>
      <c r="O227" s="59"/>
      <c r="P227" s="59"/>
      <c r="Q227" s="57"/>
      <c r="R227" s="56"/>
      <c r="S227" s="56"/>
      <c r="T227" s="56"/>
      <c r="U227" s="56"/>
    </row>
    <row r="228" spans="1:21" s="13" customFormat="1" ht="42.75" hidden="1" customHeight="1" x14ac:dyDescent="0.4">
      <c r="A228" s="123" t="s">
        <v>188</v>
      </c>
      <c r="B228" s="61">
        <v>12030100</v>
      </c>
      <c r="C228" s="166"/>
      <c r="D228" s="166"/>
      <c r="E228" s="166"/>
      <c r="F228" s="53" t="e">
        <f t="shared" si="15"/>
        <v>#DIV/0!</v>
      </c>
      <c r="G228" s="52">
        <f t="shared" si="16"/>
        <v>0</v>
      </c>
      <c r="H228" s="53" t="e">
        <f t="shared" si="18"/>
        <v>#DIV/0!</v>
      </c>
      <c r="I228" s="52">
        <f t="shared" si="17"/>
        <v>0</v>
      </c>
      <c r="J228" s="152">
        <f t="shared" si="19"/>
        <v>0</v>
      </c>
      <c r="K228" s="63"/>
      <c r="M228" s="57"/>
      <c r="N228" s="58"/>
      <c r="O228" s="59"/>
      <c r="P228" s="59"/>
      <c r="Q228" s="57"/>
      <c r="R228" s="56"/>
      <c r="S228" s="56"/>
      <c r="T228" s="56"/>
      <c r="U228" s="56"/>
    </row>
    <row r="229" spans="1:21" s="13" customFormat="1" ht="33.75" hidden="1" customHeight="1" x14ac:dyDescent="0.4">
      <c r="A229" s="123" t="s">
        <v>189</v>
      </c>
      <c r="B229" s="61">
        <v>12030200</v>
      </c>
      <c r="C229" s="166"/>
      <c r="D229" s="166"/>
      <c r="E229" s="166"/>
      <c r="F229" s="53" t="e">
        <f t="shared" si="15"/>
        <v>#DIV/0!</v>
      </c>
      <c r="G229" s="52">
        <f t="shared" si="16"/>
        <v>0</v>
      </c>
      <c r="H229" s="53" t="e">
        <f t="shared" si="18"/>
        <v>#DIV/0!</v>
      </c>
      <c r="I229" s="52">
        <f t="shared" si="17"/>
        <v>0</v>
      </c>
      <c r="J229" s="152">
        <f t="shared" si="19"/>
        <v>0</v>
      </c>
      <c r="K229" s="63"/>
      <c r="M229" s="57"/>
      <c r="N229" s="58"/>
      <c r="O229" s="59"/>
      <c r="P229" s="59"/>
      <c r="Q229" s="57"/>
      <c r="R229" s="56"/>
      <c r="S229" s="56"/>
      <c r="T229" s="56"/>
      <c r="U229" s="56"/>
    </row>
    <row r="230" spans="1:21" s="13" customFormat="1" ht="32.25" hidden="1" customHeight="1" x14ac:dyDescent="0.4">
      <c r="A230" s="123" t="s">
        <v>87</v>
      </c>
      <c r="B230" s="61">
        <v>12030400</v>
      </c>
      <c r="C230" s="166"/>
      <c r="D230" s="166"/>
      <c r="E230" s="166"/>
      <c r="F230" s="53" t="e">
        <f t="shared" si="15"/>
        <v>#DIV/0!</v>
      </c>
      <c r="G230" s="52">
        <f t="shared" si="16"/>
        <v>0</v>
      </c>
      <c r="H230" s="53" t="e">
        <f t="shared" si="18"/>
        <v>#DIV/0!</v>
      </c>
      <c r="I230" s="52">
        <f t="shared" si="17"/>
        <v>0</v>
      </c>
      <c r="J230" s="152">
        <f t="shared" si="19"/>
        <v>0</v>
      </c>
      <c r="K230" s="63"/>
      <c r="M230" s="57"/>
      <c r="N230" s="58"/>
      <c r="O230" s="59"/>
      <c r="P230" s="59"/>
      <c r="Q230" s="57"/>
      <c r="R230" s="56"/>
      <c r="S230" s="56"/>
      <c r="T230" s="56"/>
      <c r="U230" s="56"/>
    </row>
    <row r="231" spans="1:21" s="13" customFormat="1" ht="126.75" customHeight="1" x14ac:dyDescent="0.4">
      <c r="A231" s="60" t="s">
        <v>99</v>
      </c>
      <c r="B231" s="61">
        <v>18041500</v>
      </c>
      <c r="C231" s="62">
        <v>0</v>
      </c>
      <c r="D231" s="62">
        <v>0</v>
      </c>
      <c r="E231" s="62">
        <v>-11552.369999999999</v>
      </c>
      <c r="F231" s="74" t="e">
        <f t="shared" si="15"/>
        <v>#DIV/0!</v>
      </c>
      <c r="G231" s="52">
        <f t="shared" si="16"/>
        <v>-11552.369999999999</v>
      </c>
      <c r="H231" s="74" t="e">
        <f t="shared" si="18"/>
        <v>#DIV/0!</v>
      </c>
      <c r="I231" s="52">
        <f t="shared" si="17"/>
        <v>-11552.369999999999</v>
      </c>
      <c r="J231" s="54">
        <f>E231/E$283*100</f>
        <v>-3.7035522258314829E-2</v>
      </c>
      <c r="K231" s="63"/>
      <c r="M231" s="57"/>
      <c r="N231" s="58"/>
      <c r="O231" s="59"/>
      <c r="P231" s="59"/>
      <c r="Q231" s="57"/>
      <c r="R231" s="56"/>
      <c r="S231" s="56"/>
      <c r="T231" s="56"/>
      <c r="U231" s="56"/>
    </row>
    <row r="232" spans="1:21" s="56" customFormat="1" ht="39.75" hidden="1" customHeight="1" x14ac:dyDescent="0.4">
      <c r="A232" s="189"/>
      <c r="B232" s="190"/>
      <c r="C232" s="62"/>
      <c r="D232" s="62">
        <v>0</v>
      </c>
      <c r="E232" s="62">
        <v>0</v>
      </c>
      <c r="F232" s="53" t="e">
        <f t="shared" si="15"/>
        <v>#DIV/0!</v>
      </c>
      <c r="G232" s="52">
        <f t="shared" si="16"/>
        <v>0</v>
      </c>
      <c r="H232" s="53" t="e">
        <f t="shared" si="18"/>
        <v>#DIV/0!</v>
      </c>
      <c r="I232" s="52">
        <f t="shared" si="17"/>
        <v>0</v>
      </c>
      <c r="J232" s="154">
        <f t="shared" si="19"/>
        <v>0</v>
      </c>
      <c r="K232" s="55"/>
      <c r="M232" s="57"/>
      <c r="N232" s="58"/>
      <c r="O232" s="59"/>
      <c r="P232" s="59"/>
      <c r="Q232" s="57"/>
    </row>
    <row r="233" spans="1:21" s="56" customFormat="1" ht="43.5" hidden="1" customHeight="1" x14ac:dyDescent="0.4">
      <c r="A233" s="123"/>
      <c r="B233" s="61"/>
      <c r="C233" s="62"/>
      <c r="D233" s="62">
        <v>0</v>
      </c>
      <c r="E233" s="62">
        <v>0</v>
      </c>
      <c r="F233" s="53" t="e">
        <f t="shared" si="15"/>
        <v>#DIV/0!</v>
      </c>
      <c r="G233" s="52">
        <f t="shared" si="16"/>
        <v>0</v>
      </c>
      <c r="H233" s="53" t="e">
        <f t="shared" si="18"/>
        <v>#DIV/0!</v>
      </c>
      <c r="I233" s="52">
        <f t="shared" si="17"/>
        <v>0</v>
      </c>
      <c r="J233" s="154">
        <f t="shared" si="19"/>
        <v>0</v>
      </c>
      <c r="K233" s="55"/>
      <c r="M233" s="57"/>
      <c r="N233" s="58"/>
      <c r="O233" s="59"/>
      <c r="P233" s="59"/>
      <c r="Q233" s="57"/>
    </row>
    <row r="234" spans="1:21" s="192" customFormat="1" ht="50.25" hidden="1" customHeight="1" x14ac:dyDescent="0.4">
      <c r="A234" s="123"/>
      <c r="B234" s="61"/>
      <c r="C234" s="62"/>
      <c r="D234" s="62">
        <v>0</v>
      </c>
      <c r="E234" s="62">
        <v>0</v>
      </c>
      <c r="F234" s="53" t="e">
        <f t="shared" si="15"/>
        <v>#DIV/0!</v>
      </c>
      <c r="G234" s="52">
        <f t="shared" si="16"/>
        <v>0</v>
      </c>
      <c r="H234" s="53" t="e">
        <f t="shared" si="18"/>
        <v>#DIV/0!</v>
      </c>
      <c r="I234" s="52">
        <f t="shared" si="17"/>
        <v>0</v>
      </c>
      <c r="J234" s="152">
        <f t="shared" si="19"/>
        <v>0</v>
      </c>
      <c r="K234" s="191"/>
      <c r="M234" s="57"/>
      <c r="N234" s="105"/>
      <c r="O234" s="59"/>
      <c r="P234" s="59"/>
      <c r="Q234" s="57"/>
      <c r="R234" s="106"/>
      <c r="S234" s="106"/>
      <c r="T234" s="106"/>
      <c r="U234" s="106"/>
    </row>
    <row r="235" spans="1:21" s="194" customFormat="1" ht="30.75" hidden="1" customHeight="1" x14ac:dyDescent="0.4">
      <c r="A235" s="123"/>
      <c r="B235" s="61"/>
      <c r="C235" s="62"/>
      <c r="D235" s="62">
        <v>0</v>
      </c>
      <c r="E235" s="62">
        <v>0</v>
      </c>
      <c r="F235" s="53" t="e">
        <f t="shared" si="15"/>
        <v>#DIV/0!</v>
      </c>
      <c r="G235" s="52">
        <f t="shared" si="16"/>
        <v>0</v>
      </c>
      <c r="H235" s="53" t="e">
        <f t="shared" si="18"/>
        <v>#DIV/0!</v>
      </c>
      <c r="I235" s="52">
        <f t="shared" si="17"/>
        <v>0</v>
      </c>
      <c r="J235" s="184">
        <f t="shared" si="19"/>
        <v>0</v>
      </c>
      <c r="K235" s="193"/>
      <c r="M235" s="57"/>
      <c r="N235" s="105"/>
      <c r="O235" s="57"/>
      <c r="P235" s="57"/>
      <c r="Q235" s="57"/>
      <c r="R235" s="195"/>
      <c r="S235" s="195"/>
      <c r="T235" s="195"/>
      <c r="U235" s="195"/>
    </row>
    <row r="236" spans="1:21" s="199" customFormat="1" ht="37.5" hidden="1" customHeight="1" x14ac:dyDescent="0.4">
      <c r="A236" s="196" t="s">
        <v>190</v>
      </c>
      <c r="B236" s="197">
        <v>19000000</v>
      </c>
      <c r="C236" s="62"/>
      <c r="D236" s="62"/>
      <c r="E236" s="62"/>
      <c r="F236" s="53" t="e">
        <f t="shared" si="15"/>
        <v>#DIV/0!</v>
      </c>
      <c r="G236" s="52">
        <f t="shared" si="16"/>
        <v>0</v>
      </c>
      <c r="H236" s="53" t="e">
        <f t="shared" si="18"/>
        <v>#DIV/0!</v>
      </c>
      <c r="I236" s="52">
        <f t="shared" si="17"/>
        <v>0</v>
      </c>
      <c r="J236" s="152">
        <f t="shared" si="19"/>
        <v>0</v>
      </c>
      <c r="K236" s="198"/>
      <c r="M236" s="57"/>
      <c r="N236" s="105"/>
      <c r="O236" s="57"/>
      <c r="P236" s="57"/>
      <c r="Q236" s="57"/>
      <c r="R236" s="195"/>
      <c r="S236" s="195"/>
      <c r="T236" s="195"/>
      <c r="U236" s="195"/>
    </row>
    <row r="237" spans="1:21" s="202" customFormat="1" ht="42" customHeight="1" x14ac:dyDescent="0.35">
      <c r="A237" s="60" t="s">
        <v>191</v>
      </c>
      <c r="B237" s="61">
        <v>19010000</v>
      </c>
      <c r="C237" s="62">
        <v>5300000</v>
      </c>
      <c r="D237" s="62">
        <v>2644000</v>
      </c>
      <c r="E237" s="62">
        <v>3675978.44</v>
      </c>
      <c r="F237" s="53">
        <f t="shared" si="15"/>
        <v>69.358083773584895</v>
      </c>
      <c r="G237" s="52">
        <f t="shared" si="16"/>
        <v>-1624021.56</v>
      </c>
      <c r="H237" s="53">
        <f t="shared" si="18"/>
        <v>139.03095461422089</v>
      </c>
      <c r="I237" s="52">
        <f t="shared" si="17"/>
        <v>1031978.44</v>
      </c>
      <c r="J237" s="200">
        <f>E237/E$283*100</f>
        <v>11.784749045927841</v>
      </c>
      <c r="K237" s="201"/>
      <c r="M237" s="59"/>
      <c r="N237" s="58"/>
      <c r="O237" s="59"/>
      <c r="P237" s="59"/>
      <c r="Q237" s="59"/>
      <c r="R237" s="79"/>
      <c r="S237" s="79"/>
      <c r="T237" s="79"/>
      <c r="U237" s="79"/>
    </row>
    <row r="238" spans="1:21" s="202" customFormat="1" ht="33" hidden="1" customHeight="1" x14ac:dyDescent="0.4">
      <c r="A238" s="60" t="s">
        <v>112</v>
      </c>
      <c r="B238" s="61">
        <v>19010100</v>
      </c>
      <c r="C238" s="62"/>
      <c r="D238" s="62">
        <v>2250000</v>
      </c>
      <c r="E238" s="62">
        <v>3029224.05</v>
      </c>
      <c r="F238" s="53" t="e">
        <f t="shared" si="15"/>
        <v>#DIV/0!</v>
      </c>
      <c r="G238" s="52">
        <f t="shared" si="16"/>
        <v>3029224.05</v>
      </c>
      <c r="H238" s="53">
        <f t="shared" si="18"/>
        <v>134.63217999999998</v>
      </c>
      <c r="I238" s="52">
        <f t="shared" si="17"/>
        <v>779224.04999999981</v>
      </c>
      <c r="J238" s="200">
        <f t="shared" ref="J238:J283" si="20">E238/E$283*100</f>
        <v>9.7113315042019579</v>
      </c>
      <c r="K238" s="201"/>
      <c r="M238" s="57"/>
      <c r="N238" s="58"/>
      <c r="O238" s="59"/>
      <c r="P238" s="59"/>
      <c r="Q238" s="57"/>
      <c r="R238" s="79"/>
      <c r="S238" s="79"/>
      <c r="T238" s="79"/>
      <c r="U238" s="79"/>
    </row>
    <row r="239" spans="1:21" s="202" customFormat="1" ht="33.75" hidden="1" customHeight="1" x14ac:dyDescent="0.4">
      <c r="A239" s="60" t="s">
        <v>113</v>
      </c>
      <c r="B239" s="61">
        <v>19010200</v>
      </c>
      <c r="C239" s="62"/>
      <c r="D239" s="62">
        <v>54000</v>
      </c>
      <c r="E239" s="62">
        <v>93747.25</v>
      </c>
      <c r="F239" s="53" t="e">
        <f t="shared" si="15"/>
        <v>#DIV/0!</v>
      </c>
      <c r="G239" s="52">
        <f t="shared" si="16"/>
        <v>93747.25</v>
      </c>
      <c r="H239" s="53">
        <f t="shared" si="18"/>
        <v>173.60601851851851</v>
      </c>
      <c r="I239" s="52">
        <f t="shared" si="17"/>
        <v>39747.25</v>
      </c>
      <c r="J239" s="200">
        <f t="shared" si="20"/>
        <v>0.30054251759862305</v>
      </c>
      <c r="K239" s="201"/>
      <c r="M239" s="57"/>
      <c r="N239" s="58"/>
      <c r="O239" s="59"/>
      <c r="P239" s="59"/>
      <c r="Q239" s="57"/>
      <c r="R239" s="79"/>
      <c r="S239" s="79"/>
      <c r="T239" s="79"/>
      <c r="U239" s="79"/>
    </row>
    <row r="240" spans="1:21" s="204" customFormat="1" ht="38.25" hidden="1" customHeight="1" x14ac:dyDescent="0.4">
      <c r="A240" s="60" t="s">
        <v>114</v>
      </c>
      <c r="B240" s="61">
        <v>19010300</v>
      </c>
      <c r="C240" s="62"/>
      <c r="D240" s="62">
        <v>340000</v>
      </c>
      <c r="E240" s="62">
        <v>553007.14</v>
      </c>
      <c r="F240" s="53" t="e">
        <f t="shared" si="15"/>
        <v>#DIV/0!</v>
      </c>
      <c r="G240" s="52">
        <f t="shared" si="16"/>
        <v>553007.14</v>
      </c>
      <c r="H240" s="53">
        <f t="shared" si="18"/>
        <v>162.6491588235294</v>
      </c>
      <c r="I240" s="52">
        <f t="shared" si="17"/>
        <v>213007.14</v>
      </c>
      <c r="J240" s="200">
        <f t="shared" si="20"/>
        <v>1.7728750241272591</v>
      </c>
      <c r="K240" s="203"/>
      <c r="M240" s="57"/>
      <c r="N240" s="58"/>
      <c r="O240" s="59"/>
      <c r="P240" s="59"/>
      <c r="Q240" s="57"/>
      <c r="R240" s="79"/>
      <c r="S240" s="79"/>
      <c r="T240" s="79"/>
      <c r="U240" s="79"/>
    </row>
    <row r="241" spans="1:21" s="206" customFormat="1" ht="27.75" hidden="1" customHeight="1" x14ac:dyDescent="0.4">
      <c r="A241" s="60" t="s">
        <v>192</v>
      </c>
      <c r="B241" s="61">
        <v>19010500</v>
      </c>
      <c r="C241" s="62"/>
      <c r="D241" s="62">
        <v>0</v>
      </c>
      <c r="E241" s="62">
        <v>0</v>
      </c>
      <c r="F241" s="53" t="e">
        <f t="shared" si="15"/>
        <v>#DIV/0!</v>
      </c>
      <c r="G241" s="52">
        <f t="shared" si="16"/>
        <v>0</v>
      </c>
      <c r="H241" s="53" t="e">
        <f t="shared" si="18"/>
        <v>#DIV/0!</v>
      </c>
      <c r="I241" s="52">
        <f t="shared" si="17"/>
        <v>0</v>
      </c>
      <c r="J241" s="200">
        <f t="shared" si="20"/>
        <v>0</v>
      </c>
      <c r="K241" s="205"/>
      <c r="M241" s="57"/>
      <c r="N241" s="58"/>
      <c r="O241" s="59"/>
      <c r="P241" s="59"/>
      <c r="Q241" s="57"/>
      <c r="R241" s="79"/>
      <c r="S241" s="79"/>
      <c r="T241" s="79"/>
      <c r="U241" s="79"/>
    </row>
    <row r="242" spans="1:21" s="202" customFormat="1" ht="36.75" hidden="1" customHeight="1" x14ac:dyDescent="0.4">
      <c r="A242" s="60" t="s">
        <v>193</v>
      </c>
      <c r="B242" s="61">
        <v>19010600</v>
      </c>
      <c r="C242" s="62"/>
      <c r="D242" s="62">
        <v>0</v>
      </c>
      <c r="E242" s="62">
        <v>0</v>
      </c>
      <c r="F242" s="53" t="e">
        <f t="shared" si="15"/>
        <v>#DIV/0!</v>
      </c>
      <c r="G242" s="52">
        <f t="shared" si="16"/>
        <v>0</v>
      </c>
      <c r="H242" s="53" t="e">
        <f t="shared" si="18"/>
        <v>#DIV/0!</v>
      </c>
      <c r="I242" s="52">
        <f t="shared" si="17"/>
        <v>0</v>
      </c>
      <c r="J242" s="200">
        <f t="shared" si="20"/>
        <v>0</v>
      </c>
      <c r="K242" s="201"/>
      <c r="M242" s="57"/>
      <c r="N242" s="58"/>
      <c r="O242" s="59"/>
      <c r="P242" s="59"/>
      <c r="Q242" s="57"/>
      <c r="R242" s="79"/>
      <c r="S242" s="79"/>
      <c r="T242" s="79"/>
      <c r="U242" s="79"/>
    </row>
    <row r="243" spans="1:21" s="199" customFormat="1" ht="33.75" hidden="1" customHeight="1" x14ac:dyDescent="0.4">
      <c r="A243" s="119" t="s">
        <v>194</v>
      </c>
      <c r="B243" s="179">
        <v>19050000</v>
      </c>
      <c r="C243" s="62"/>
      <c r="D243" s="62">
        <v>0</v>
      </c>
      <c r="E243" s="62">
        <v>0</v>
      </c>
      <c r="F243" s="53" t="e">
        <f t="shared" si="15"/>
        <v>#DIV/0!</v>
      </c>
      <c r="G243" s="52">
        <f t="shared" si="16"/>
        <v>0</v>
      </c>
      <c r="H243" s="53" t="e">
        <f t="shared" si="18"/>
        <v>#DIV/0!</v>
      </c>
      <c r="I243" s="52">
        <f t="shared" si="17"/>
        <v>0</v>
      </c>
      <c r="J243" s="200">
        <f t="shared" si="20"/>
        <v>0</v>
      </c>
      <c r="K243" s="198"/>
      <c r="M243" s="57"/>
      <c r="N243" s="105"/>
      <c r="O243" s="57"/>
      <c r="P243" s="57"/>
      <c r="Q243" s="57"/>
      <c r="R243" s="195"/>
      <c r="S243" s="195"/>
      <c r="T243" s="195"/>
      <c r="U243" s="195"/>
    </row>
    <row r="244" spans="1:21" s="208" customFormat="1" ht="60.4" hidden="1" customHeight="1" x14ac:dyDescent="0.4">
      <c r="A244" s="60" t="s">
        <v>195</v>
      </c>
      <c r="B244" s="61">
        <v>19050200</v>
      </c>
      <c r="C244" s="62"/>
      <c r="D244" s="62">
        <v>0</v>
      </c>
      <c r="E244" s="62">
        <v>0</v>
      </c>
      <c r="F244" s="74" t="e">
        <f t="shared" si="15"/>
        <v>#DIV/0!</v>
      </c>
      <c r="G244" s="52">
        <f t="shared" si="16"/>
        <v>0</v>
      </c>
      <c r="H244" s="74" t="e">
        <f t="shared" si="18"/>
        <v>#DIV/0!</v>
      </c>
      <c r="I244" s="52">
        <f t="shared" si="17"/>
        <v>0</v>
      </c>
      <c r="J244" s="200">
        <f t="shared" si="20"/>
        <v>0</v>
      </c>
      <c r="K244" s="207"/>
      <c r="M244" s="57"/>
      <c r="N244" s="58"/>
      <c r="O244" s="59"/>
      <c r="P244" s="59"/>
      <c r="Q244" s="57"/>
      <c r="R244" s="58"/>
      <c r="S244" s="58"/>
      <c r="T244" s="58"/>
      <c r="U244" s="58"/>
    </row>
    <row r="245" spans="1:21" s="208" customFormat="1" ht="82.5" hidden="1" customHeight="1" x14ac:dyDescent="0.4">
      <c r="A245" s="181" t="s">
        <v>196</v>
      </c>
      <c r="B245" s="61">
        <v>19050300</v>
      </c>
      <c r="C245" s="62"/>
      <c r="D245" s="62">
        <v>0</v>
      </c>
      <c r="E245" s="62">
        <v>0</v>
      </c>
      <c r="F245" s="74" t="e">
        <f t="shared" si="15"/>
        <v>#DIV/0!</v>
      </c>
      <c r="G245" s="52">
        <f t="shared" si="16"/>
        <v>0</v>
      </c>
      <c r="H245" s="74" t="e">
        <f t="shared" si="18"/>
        <v>#DIV/0!</v>
      </c>
      <c r="I245" s="52">
        <f t="shared" si="17"/>
        <v>0</v>
      </c>
      <c r="J245" s="200">
        <f t="shared" si="20"/>
        <v>0</v>
      </c>
      <c r="K245" s="207"/>
      <c r="M245" s="57"/>
      <c r="N245" s="58"/>
      <c r="O245" s="59"/>
      <c r="P245" s="59"/>
      <c r="Q245" s="57"/>
      <c r="R245" s="58"/>
      <c r="S245" s="58"/>
      <c r="T245" s="58"/>
      <c r="U245" s="58"/>
    </row>
    <row r="246" spans="1:21" s="208" customFormat="1" ht="72" hidden="1" customHeight="1" x14ac:dyDescent="0.4">
      <c r="A246" s="60" t="s">
        <v>197</v>
      </c>
      <c r="B246" s="183">
        <v>21110000</v>
      </c>
      <c r="C246" s="62">
        <v>0</v>
      </c>
      <c r="D246" s="62">
        <v>0</v>
      </c>
      <c r="E246" s="62">
        <v>0</v>
      </c>
      <c r="F246" s="74" t="e">
        <f t="shared" si="15"/>
        <v>#DIV/0!</v>
      </c>
      <c r="G246" s="52">
        <f t="shared" si="16"/>
        <v>0</v>
      </c>
      <c r="H246" s="74" t="e">
        <f t="shared" si="18"/>
        <v>#DIV/0!</v>
      </c>
      <c r="I246" s="52">
        <f t="shared" si="17"/>
        <v>0</v>
      </c>
      <c r="J246" s="200">
        <f t="shared" si="20"/>
        <v>0</v>
      </c>
      <c r="K246" s="207"/>
      <c r="M246" s="57"/>
      <c r="N246" s="58"/>
      <c r="O246" s="59"/>
      <c r="P246" s="59"/>
      <c r="Q246" s="57"/>
      <c r="R246" s="58"/>
      <c r="S246" s="58"/>
      <c r="T246" s="58"/>
      <c r="U246" s="58"/>
    </row>
    <row r="247" spans="1:21" s="210" customFormat="1" ht="97.5" customHeight="1" x14ac:dyDescent="0.4">
      <c r="A247" s="60" t="s">
        <v>198</v>
      </c>
      <c r="B247" s="61">
        <v>24062100</v>
      </c>
      <c r="C247" s="62">
        <v>0</v>
      </c>
      <c r="D247" s="62">
        <v>0</v>
      </c>
      <c r="E247" s="62">
        <v>6452.39</v>
      </c>
      <c r="F247" s="74" t="e">
        <f t="shared" si="15"/>
        <v>#DIV/0!</v>
      </c>
      <c r="G247" s="52">
        <f t="shared" si="16"/>
        <v>6452.39</v>
      </c>
      <c r="H247" s="74" t="e">
        <f t="shared" si="18"/>
        <v>#DIV/0!</v>
      </c>
      <c r="I247" s="52">
        <f t="shared" si="17"/>
        <v>6452.39</v>
      </c>
      <c r="J247" s="200">
        <f t="shared" si="20"/>
        <v>2.068559381878593E-2</v>
      </c>
      <c r="K247" s="209"/>
      <c r="M247" s="57"/>
      <c r="N247" s="58"/>
      <c r="O247" s="59"/>
      <c r="P247" s="59"/>
      <c r="Q247" s="57"/>
      <c r="R247" s="58"/>
      <c r="S247" s="58"/>
      <c r="T247" s="58"/>
      <c r="U247" s="58"/>
    </row>
    <row r="248" spans="1:21" s="208" customFormat="1" ht="65.25" customHeight="1" x14ac:dyDescent="0.4">
      <c r="A248" s="88" t="s">
        <v>199</v>
      </c>
      <c r="B248" s="61">
        <v>24110700</v>
      </c>
      <c r="C248" s="211">
        <v>0</v>
      </c>
      <c r="D248" s="211">
        <v>0</v>
      </c>
      <c r="E248" s="62">
        <v>1</v>
      </c>
      <c r="F248" s="74" t="e">
        <f t="shared" si="15"/>
        <v>#DIV/0!</v>
      </c>
      <c r="G248" s="52">
        <f t="shared" si="16"/>
        <v>1</v>
      </c>
      <c r="H248" s="74" t="e">
        <f t="shared" si="18"/>
        <v>#DIV/0!</v>
      </c>
      <c r="I248" s="52">
        <f t="shared" si="17"/>
        <v>1</v>
      </c>
      <c r="J248" s="200">
        <f t="shared" si="20"/>
        <v>3.2058808935581898E-6</v>
      </c>
      <c r="K248" s="207"/>
      <c r="M248" s="57"/>
      <c r="N248" s="58"/>
      <c r="O248" s="59"/>
      <c r="P248" s="59"/>
      <c r="Q248" s="57"/>
      <c r="R248" s="58"/>
      <c r="S248" s="58"/>
      <c r="T248" s="58"/>
      <c r="U248" s="58"/>
    </row>
    <row r="249" spans="1:21" s="208" customFormat="1" ht="93" customHeight="1" x14ac:dyDescent="0.4">
      <c r="A249" s="60" t="s">
        <v>200</v>
      </c>
      <c r="B249" s="183">
        <v>24110900</v>
      </c>
      <c r="C249" s="62">
        <v>28000</v>
      </c>
      <c r="D249" s="62">
        <v>14000</v>
      </c>
      <c r="E249" s="62">
        <v>14000</v>
      </c>
      <c r="F249" s="53">
        <f t="shared" si="15"/>
        <v>50</v>
      </c>
      <c r="G249" s="52">
        <f t="shared" si="16"/>
        <v>-14000</v>
      </c>
      <c r="H249" s="53">
        <f t="shared" si="18"/>
        <v>100</v>
      </c>
      <c r="I249" s="52">
        <f t="shared" si="17"/>
        <v>0</v>
      </c>
      <c r="J249" s="200">
        <f t="shared" si="20"/>
        <v>4.488233250981466E-2</v>
      </c>
      <c r="K249" s="207"/>
      <c r="M249" s="57"/>
      <c r="N249" s="58"/>
      <c r="O249" s="59"/>
      <c r="P249" s="59"/>
      <c r="Q249" s="57"/>
      <c r="R249" s="58"/>
      <c r="S249" s="58"/>
      <c r="T249" s="58"/>
      <c r="U249" s="58"/>
    </row>
    <row r="250" spans="1:21" s="208" customFormat="1" ht="53.25" hidden="1" customHeight="1" x14ac:dyDescent="0.4">
      <c r="A250" s="71"/>
      <c r="B250" s="190"/>
      <c r="C250" s="166"/>
      <c r="D250" s="166"/>
      <c r="E250" s="166"/>
      <c r="F250" s="53" t="e">
        <f t="shared" si="15"/>
        <v>#DIV/0!</v>
      </c>
      <c r="G250" s="52">
        <f t="shared" si="16"/>
        <v>0</v>
      </c>
      <c r="H250" s="53" t="e">
        <f t="shared" si="18"/>
        <v>#DIV/0!</v>
      </c>
      <c r="I250" s="52">
        <f t="shared" si="17"/>
        <v>0</v>
      </c>
      <c r="J250" s="200">
        <f t="shared" si="20"/>
        <v>0</v>
      </c>
      <c r="K250" s="207"/>
      <c r="M250" s="57"/>
      <c r="N250" s="58"/>
      <c r="O250" s="59"/>
      <c r="P250" s="59"/>
      <c r="Q250" s="57"/>
      <c r="R250" s="58"/>
      <c r="S250" s="58"/>
      <c r="T250" s="58"/>
      <c r="U250" s="58"/>
    </row>
    <row r="251" spans="1:21" s="192" customFormat="1" ht="31.5" hidden="1" customHeight="1" x14ac:dyDescent="0.4">
      <c r="A251" s="60"/>
      <c r="B251" s="61"/>
      <c r="C251" s="166"/>
      <c r="D251" s="166"/>
      <c r="E251" s="166"/>
      <c r="F251" s="53" t="e">
        <f t="shared" si="15"/>
        <v>#DIV/0!</v>
      </c>
      <c r="G251" s="52">
        <f t="shared" si="16"/>
        <v>0</v>
      </c>
      <c r="H251" s="53" t="e">
        <f t="shared" si="18"/>
        <v>#DIV/0!</v>
      </c>
      <c r="I251" s="52">
        <f t="shared" si="17"/>
        <v>0</v>
      </c>
      <c r="J251" s="200">
        <f t="shared" si="20"/>
        <v>0</v>
      </c>
      <c r="K251" s="191"/>
      <c r="M251" s="57"/>
      <c r="N251" s="105"/>
      <c r="O251" s="59"/>
      <c r="P251" s="59"/>
      <c r="Q251" s="57"/>
      <c r="R251" s="106"/>
      <c r="S251" s="106"/>
      <c r="T251" s="106"/>
      <c r="U251" s="106"/>
    </row>
    <row r="252" spans="1:21" s="192" customFormat="1" ht="68.25" hidden="1" customHeight="1" x14ac:dyDescent="0.4">
      <c r="A252" s="60"/>
      <c r="B252" s="61"/>
      <c r="C252" s="166"/>
      <c r="D252" s="166"/>
      <c r="E252" s="166"/>
      <c r="F252" s="53" t="e">
        <f t="shared" si="15"/>
        <v>#DIV/0!</v>
      </c>
      <c r="G252" s="52">
        <f t="shared" si="16"/>
        <v>0</v>
      </c>
      <c r="H252" s="53" t="e">
        <f t="shared" si="18"/>
        <v>#DIV/0!</v>
      </c>
      <c r="I252" s="52">
        <f t="shared" si="17"/>
        <v>0</v>
      </c>
      <c r="J252" s="200">
        <f t="shared" si="20"/>
        <v>0</v>
      </c>
      <c r="K252" s="130"/>
      <c r="L252" s="131"/>
      <c r="M252" s="57"/>
      <c r="N252" s="105"/>
      <c r="O252" s="59"/>
      <c r="P252" s="59"/>
      <c r="Q252" s="57"/>
      <c r="R252" s="106"/>
      <c r="S252" s="106"/>
      <c r="T252" s="106"/>
      <c r="U252" s="106"/>
    </row>
    <row r="253" spans="1:21" s="192" customFormat="1" ht="81" hidden="1" customHeight="1" x14ac:dyDescent="0.4">
      <c r="A253" s="60"/>
      <c r="B253" s="61"/>
      <c r="C253" s="166"/>
      <c r="D253" s="166"/>
      <c r="E253" s="166"/>
      <c r="F253" s="53" t="e">
        <f t="shared" si="15"/>
        <v>#DIV/0!</v>
      </c>
      <c r="G253" s="52">
        <f t="shared" si="16"/>
        <v>0</v>
      </c>
      <c r="H253" s="53" t="e">
        <f t="shared" si="18"/>
        <v>#DIV/0!</v>
      </c>
      <c r="I253" s="52">
        <f t="shared" si="17"/>
        <v>0</v>
      </c>
      <c r="J253" s="200">
        <f t="shared" si="20"/>
        <v>0</v>
      </c>
      <c r="K253" s="130"/>
      <c r="L253" s="131"/>
      <c r="M253" s="57"/>
      <c r="N253" s="105"/>
      <c r="O253" s="59"/>
      <c r="P253" s="59"/>
      <c r="Q253" s="57"/>
      <c r="R253" s="106"/>
      <c r="S253" s="106"/>
      <c r="T253" s="106"/>
      <c r="U253" s="106"/>
    </row>
    <row r="254" spans="1:21" s="192" customFormat="1" ht="37.5" hidden="1" customHeight="1" x14ac:dyDescent="0.4">
      <c r="A254" s="212"/>
      <c r="B254" s="213"/>
      <c r="C254" s="214"/>
      <c r="D254" s="214"/>
      <c r="E254" s="214"/>
      <c r="F254" s="53" t="e">
        <f t="shared" si="15"/>
        <v>#DIV/0!</v>
      </c>
      <c r="G254" s="52">
        <f t="shared" si="16"/>
        <v>0</v>
      </c>
      <c r="H254" s="53" t="e">
        <f t="shared" si="18"/>
        <v>#DIV/0!</v>
      </c>
      <c r="I254" s="52">
        <f t="shared" si="17"/>
        <v>0</v>
      </c>
      <c r="J254" s="200">
        <f t="shared" si="20"/>
        <v>0</v>
      </c>
      <c r="K254" s="130"/>
      <c r="L254" s="131"/>
      <c r="M254" s="57"/>
      <c r="N254" s="105"/>
      <c r="O254" s="59"/>
      <c r="P254" s="59"/>
      <c r="Q254" s="57"/>
      <c r="R254" s="106"/>
      <c r="S254" s="106"/>
      <c r="T254" s="106"/>
      <c r="U254" s="106"/>
    </row>
    <row r="255" spans="1:21" s="192" customFormat="1" ht="31.5" hidden="1" customHeight="1" x14ac:dyDescent="0.4">
      <c r="A255" s="215"/>
      <c r="B255" s="216"/>
      <c r="C255" s="217"/>
      <c r="D255" s="217"/>
      <c r="E255" s="217"/>
      <c r="F255" s="53" t="e">
        <f t="shared" si="15"/>
        <v>#DIV/0!</v>
      </c>
      <c r="G255" s="52">
        <f t="shared" si="16"/>
        <v>0</v>
      </c>
      <c r="H255" s="53" t="e">
        <f t="shared" si="18"/>
        <v>#DIV/0!</v>
      </c>
      <c r="I255" s="52">
        <f t="shared" si="17"/>
        <v>0</v>
      </c>
      <c r="J255" s="200">
        <f t="shared" si="20"/>
        <v>0</v>
      </c>
      <c r="K255" s="191"/>
      <c r="M255" s="57"/>
      <c r="N255" s="105"/>
      <c r="O255" s="59"/>
      <c r="P255" s="59"/>
      <c r="Q255" s="57"/>
      <c r="R255" s="106"/>
      <c r="S255" s="106"/>
      <c r="T255" s="106"/>
      <c r="U255" s="106"/>
    </row>
    <row r="256" spans="1:21" s="13" customFormat="1" ht="38.25" hidden="1" customHeight="1" x14ac:dyDescent="0.4">
      <c r="A256" s="71" t="s">
        <v>201</v>
      </c>
      <c r="B256" s="190">
        <v>18050000</v>
      </c>
      <c r="C256" s="218">
        <f>C257+C258+C259+C260</f>
        <v>0</v>
      </c>
      <c r="D256" s="218">
        <f>D257+D258+D259+D260</f>
        <v>0</v>
      </c>
      <c r="E256" s="218">
        <f>E257+E258+E259+E260</f>
        <v>0</v>
      </c>
      <c r="F256" s="53" t="e">
        <f t="shared" si="15"/>
        <v>#DIV/0!</v>
      </c>
      <c r="G256" s="52">
        <f t="shared" si="16"/>
        <v>0</v>
      </c>
      <c r="H256" s="53" t="e">
        <f t="shared" si="18"/>
        <v>#DIV/0!</v>
      </c>
      <c r="I256" s="52">
        <f t="shared" si="17"/>
        <v>0</v>
      </c>
      <c r="J256" s="200">
        <f t="shared" si="20"/>
        <v>0</v>
      </c>
      <c r="K256" s="63"/>
      <c r="M256" s="57"/>
      <c r="N256" s="58"/>
      <c r="O256" s="59"/>
      <c r="P256" s="59"/>
      <c r="Q256" s="57"/>
      <c r="R256" s="56"/>
      <c r="S256" s="56"/>
      <c r="T256" s="56"/>
      <c r="U256" s="56"/>
    </row>
    <row r="257" spans="1:21" s="13" customFormat="1" ht="49.5" hidden="1" customHeight="1" x14ac:dyDescent="0.4">
      <c r="A257" s="60" t="s">
        <v>202</v>
      </c>
      <c r="B257" s="61">
        <v>18050100</v>
      </c>
      <c r="C257" s="166"/>
      <c r="D257" s="166"/>
      <c r="E257" s="166"/>
      <c r="F257" s="53" t="e">
        <f t="shared" si="15"/>
        <v>#DIV/0!</v>
      </c>
      <c r="G257" s="52">
        <f t="shared" si="16"/>
        <v>0</v>
      </c>
      <c r="H257" s="53" t="e">
        <f t="shared" si="18"/>
        <v>#DIV/0!</v>
      </c>
      <c r="I257" s="52">
        <f t="shared" si="17"/>
        <v>0</v>
      </c>
      <c r="J257" s="200">
        <f t="shared" si="20"/>
        <v>0</v>
      </c>
      <c r="K257" s="63"/>
      <c r="M257" s="57"/>
      <c r="N257" s="58"/>
      <c r="O257" s="59"/>
      <c r="P257" s="59"/>
      <c r="Q257" s="57"/>
      <c r="R257" s="56"/>
      <c r="S257" s="56"/>
      <c r="T257" s="56"/>
      <c r="U257" s="56"/>
    </row>
    <row r="258" spans="1:21" s="131" customFormat="1" ht="64.5" hidden="1" customHeight="1" x14ac:dyDescent="0.4">
      <c r="A258" s="60" t="s">
        <v>107</v>
      </c>
      <c r="B258" s="61">
        <v>18050200</v>
      </c>
      <c r="C258" s="166"/>
      <c r="D258" s="166"/>
      <c r="E258" s="166"/>
      <c r="F258" s="53" t="e">
        <f t="shared" si="15"/>
        <v>#DIV/0!</v>
      </c>
      <c r="G258" s="52">
        <f t="shared" si="16"/>
        <v>0</v>
      </c>
      <c r="H258" s="53" t="e">
        <f t="shared" si="18"/>
        <v>#DIV/0!</v>
      </c>
      <c r="I258" s="52">
        <f t="shared" si="17"/>
        <v>0</v>
      </c>
      <c r="J258" s="200">
        <f t="shared" si="20"/>
        <v>0</v>
      </c>
      <c r="K258" s="130"/>
      <c r="M258" s="57"/>
      <c r="N258" s="105"/>
      <c r="O258" s="57"/>
      <c r="P258" s="57"/>
      <c r="Q258" s="57"/>
      <c r="R258" s="106"/>
      <c r="S258" s="106"/>
      <c r="T258" s="106"/>
      <c r="U258" s="106"/>
    </row>
    <row r="259" spans="1:21" s="13" customFormat="1" ht="59.25" hidden="1" customHeight="1" x14ac:dyDescent="0.4">
      <c r="A259" s="60" t="s">
        <v>108</v>
      </c>
      <c r="B259" s="61">
        <v>18050300</v>
      </c>
      <c r="C259" s="166"/>
      <c r="D259" s="166"/>
      <c r="E259" s="166"/>
      <c r="F259" s="53" t="e">
        <f t="shared" si="15"/>
        <v>#DIV/0!</v>
      </c>
      <c r="G259" s="52">
        <f t="shared" si="16"/>
        <v>0</v>
      </c>
      <c r="H259" s="53" t="e">
        <f t="shared" si="18"/>
        <v>#DIV/0!</v>
      </c>
      <c r="I259" s="52">
        <f t="shared" si="17"/>
        <v>0</v>
      </c>
      <c r="J259" s="200">
        <f t="shared" si="20"/>
        <v>0</v>
      </c>
      <c r="K259" s="63"/>
      <c r="M259" s="57"/>
      <c r="N259" s="58"/>
      <c r="O259" s="59"/>
      <c r="P259" s="59"/>
      <c r="Q259" s="57"/>
      <c r="R259" s="56"/>
      <c r="S259" s="56"/>
      <c r="T259" s="56"/>
      <c r="U259" s="56"/>
    </row>
    <row r="260" spans="1:21" s="13" customFormat="1" ht="46.5" hidden="1" customHeight="1" x14ac:dyDescent="0.4">
      <c r="A260" s="60" t="s">
        <v>109</v>
      </c>
      <c r="B260" s="61">
        <v>18050400</v>
      </c>
      <c r="C260" s="166"/>
      <c r="D260" s="166"/>
      <c r="E260" s="166"/>
      <c r="F260" s="53" t="e">
        <f t="shared" si="15"/>
        <v>#DIV/0!</v>
      </c>
      <c r="G260" s="52">
        <f t="shared" si="16"/>
        <v>0</v>
      </c>
      <c r="H260" s="53" t="e">
        <f t="shared" si="18"/>
        <v>#DIV/0!</v>
      </c>
      <c r="I260" s="52">
        <f t="shared" si="17"/>
        <v>0</v>
      </c>
      <c r="J260" s="200">
        <f t="shared" si="20"/>
        <v>0</v>
      </c>
      <c r="K260" s="63"/>
      <c r="M260" s="57"/>
      <c r="N260" s="58"/>
      <c r="O260" s="59"/>
      <c r="P260" s="59"/>
      <c r="Q260" s="57"/>
      <c r="R260" s="56"/>
      <c r="S260" s="56"/>
      <c r="T260" s="56"/>
      <c r="U260" s="56"/>
    </row>
    <row r="261" spans="1:21" s="13" customFormat="1" ht="32.25" hidden="1" customHeight="1" x14ac:dyDescent="0.4">
      <c r="A261" s="219" t="s">
        <v>203</v>
      </c>
      <c r="B261" s="61">
        <v>18010100</v>
      </c>
      <c r="C261" s="166"/>
      <c r="D261" s="166"/>
      <c r="E261" s="166"/>
      <c r="F261" s="53" t="e">
        <f t="shared" si="15"/>
        <v>#DIV/0!</v>
      </c>
      <c r="G261" s="52">
        <f t="shared" si="16"/>
        <v>0</v>
      </c>
      <c r="H261" s="53" t="e">
        <f t="shared" si="18"/>
        <v>#DIV/0!</v>
      </c>
      <c r="I261" s="52">
        <f t="shared" si="17"/>
        <v>0</v>
      </c>
      <c r="J261" s="200">
        <f t="shared" si="20"/>
        <v>0</v>
      </c>
      <c r="K261" s="63"/>
      <c r="M261" s="57"/>
      <c r="N261" s="58"/>
      <c r="O261" s="59"/>
      <c r="P261" s="59"/>
      <c r="Q261" s="57"/>
      <c r="R261" s="56"/>
      <c r="S261" s="56"/>
      <c r="T261" s="56"/>
      <c r="U261" s="56"/>
    </row>
    <row r="262" spans="1:21" s="131" customFormat="1" ht="41.65" customHeight="1" x14ac:dyDescent="0.4">
      <c r="A262" s="43" t="s">
        <v>204</v>
      </c>
      <c r="B262" s="34">
        <v>25000000</v>
      </c>
      <c r="C262" s="138">
        <f>C263+C268</f>
        <v>36486762</v>
      </c>
      <c r="D262" s="138">
        <f>D263+D268</f>
        <v>0</v>
      </c>
      <c r="E262" s="138">
        <f>E263+E268</f>
        <v>24747016.380000003</v>
      </c>
      <c r="F262" s="36">
        <f t="shared" si="15"/>
        <v>67.82464385302265</v>
      </c>
      <c r="G262" s="35">
        <f t="shared" si="16"/>
        <v>-11739745.619999997</v>
      </c>
      <c r="H262" s="220" t="e">
        <f t="shared" si="18"/>
        <v>#DIV/0!</v>
      </c>
      <c r="I262" s="35">
        <f t="shared" si="17"/>
        <v>24747016.380000003</v>
      </c>
      <c r="J262" s="37">
        <f t="shared" si="20"/>
        <v>79.335986985213566</v>
      </c>
      <c r="K262" s="130"/>
      <c r="M262" s="57"/>
      <c r="N262" s="105"/>
      <c r="O262" s="57"/>
      <c r="P262" s="57"/>
      <c r="Q262" s="57"/>
      <c r="R262" s="106"/>
      <c r="S262" s="106"/>
      <c r="T262" s="106"/>
      <c r="U262" s="106"/>
    </row>
    <row r="263" spans="1:21" s="56" customFormat="1" ht="63" customHeight="1" x14ac:dyDescent="0.4">
      <c r="A263" s="50" t="s">
        <v>205</v>
      </c>
      <c r="B263" s="51">
        <v>25010000</v>
      </c>
      <c r="C263" s="52">
        <v>36486762</v>
      </c>
      <c r="D263" s="52">
        <v>0</v>
      </c>
      <c r="E263" s="52">
        <v>14336591.199999999</v>
      </c>
      <c r="F263" s="53">
        <f t="shared" si="15"/>
        <v>39.292582882525991</v>
      </c>
      <c r="G263" s="52">
        <f t="shared" si="16"/>
        <v>-22150170.800000001</v>
      </c>
      <c r="H263" s="74" t="e">
        <f t="shared" si="18"/>
        <v>#DIV/0!</v>
      </c>
      <c r="I263" s="52">
        <f t="shared" si="17"/>
        <v>14336591.199999999</v>
      </c>
      <c r="J263" s="200">
        <f t="shared" si="20"/>
        <v>45.961403806834475</v>
      </c>
      <c r="K263" s="55"/>
      <c r="M263" s="57"/>
      <c r="N263" s="58"/>
      <c r="O263" s="59"/>
      <c r="P263" s="59"/>
      <c r="Q263" s="57"/>
    </row>
    <row r="264" spans="1:21" s="13" customFormat="1" ht="57" hidden="1" customHeight="1" x14ac:dyDescent="0.4">
      <c r="A264" s="60" t="s">
        <v>206</v>
      </c>
      <c r="B264" s="61">
        <v>25010100</v>
      </c>
      <c r="C264" s="62"/>
      <c r="D264" s="166"/>
      <c r="E264" s="62"/>
      <c r="F264" s="53" t="e">
        <f t="shared" si="15"/>
        <v>#DIV/0!</v>
      </c>
      <c r="G264" s="52">
        <f t="shared" si="16"/>
        <v>0</v>
      </c>
      <c r="H264" s="74" t="e">
        <f t="shared" si="18"/>
        <v>#DIV/0!</v>
      </c>
      <c r="I264" s="52">
        <f t="shared" si="17"/>
        <v>0</v>
      </c>
      <c r="J264" s="200">
        <f t="shared" si="20"/>
        <v>0</v>
      </c>
      <c r="K264" s="63"/>
      <c r="M264" s="57"/>
      <c r="N264" s="58"/>
      <c r="O264" s="59"/>
      <c r="P264" s="59"/>
      <c r="Q264" s="57"/>
      <c r="R264" s="56"/>
      <c r="S264" s="56"/>
      <c r="T264" s="56"/>
      <c r="U264" s="56"/>
    </row>
    <row r="265" spans="1:21" s="13" customFormat="1" ht="50.65" hidden="1" customHeight="1" x14ac:dyDescent="0.4">
      <c r="A265" s="60" t="s">
        <v>207</v>
      </c>
      <c r="B265" s="61">
        <v>25010200</v>
      </c>
      <c r="C265" s="62"/>
      <c r="D265" s="166"/>
      <c r="E265" s="62"/>
      <c r="F265" s="53" t="e">
        <f t="shared" si="15"/>
        <v>#DIV/0!</v>
      </c>
      <c r="G265" s="52">
        <f t="shared" si="16"/>
        <v>0</v>
      </c>
      <c r="H265" s="74" t="e">
        <f t="shared" si="18"/>
        <v>#DIV/0!</v>
      </c>
      <c r="I265" s="52">
        <f t="shared" si="17"/>
        <v>0</v>
      </c>
      <c r="J265" s="200">
        <f t="shared" si="20"/>
        <v>0</v>
      </c>
      <c r="K265" s="63"/>
      <c r="M265" s="57"/>
      <c r="N265" s="58"/>
      <c r="O265" s="59"/>
      <c r="P265" s="59"/>
      <c r="Q265" s="57"/>
      <c r="R265" s="56"/>
      <c r="S265" s="56"/>
      <c r="T265" s="56"/>
      <c r="U265" s="56"/>
    </row>
    <row r="266" spans="1:21" s="13" customFormat="1" ht="60.4" hidden="1" customHeight="1" x14ac:dyDescent="0.4">
      <c r="A266" s="221" t="s">
        <v>208</v>
      </c>
      <c r="B266" s="61">
        <v>25010300</v>
      </c>
      <c r="C266" s="62"/>
      <c r="D266" s="166"/>
      <c r="E266" s="62"/>
      <c r="F266" s="53" t="e">
        <f t="shared" si="15"/>
        <v>#DIV/0!</v>
      </c>
      <c r="G266" s="52">
        <f t="shared" si="16"/>
        <v>0</v>
      </c>
      <c r="H266" s="74" t="e">
        <f t="shared" si="18"/>
        <v>#DIV/0!</v>
      </c>
      <c r="I266" s="52">
        <f t="shared" si="17"/>
        <v>0</v>
      </c>
      <c r="J266" s="200">
        <f t="shared" si="20"/>
        <v>0</v>
      </c>
      <c r="K266" s="63"/>
      <c r="M266" s="57"/>
      <c r="N266" s="58"/>
      <c r="O266" s="59"/>
      <c r="P266" s="59"/>
      <c r="Q266" s="57"/>
      <c r="R266" s="56"/>
      <c r="S266" s="56"/>
      <c r="T266" s="56"/>
      <c r="U266" s="56"/>
    </row>
    <row r="267" spans="1:21" s="13" customFormat="1" ht="78.400000000000006" hidden="1" customHeight="1" x14ac:dyDescent="0.4">
      <c r="A267" s="60" t="s">
        <v>209</v>
      </c>
      <c r="B267" s="61">
        <v>25010400</v>
      </c>
      <c r="C267" s="62"/>
      <c r="D267" s="166"/>
      <c r="E267" s="62"/>
      <c r="F267" s="53" t="e">
        <f t="shared" si="15"/>
        <v>#DIV/0!</v>
      </c>
      <c r="G267" s="52">
        <f t="shared" si="16"/>
        <v>0</v>
      </c>
      <c r="H267" s="74" t="e">
        <f t="shared" si="18"/>
        <v>#DIV/0!</v>
      </c>
      <c r="I267" s="52">
        <f t="shared" si="17"/>
        <v>0</v>
      </c>
      <c r="J267" s="200">
        <f t="shared" si="20"/>
        <v>0</v>
      </c>
      <c r="K267" s="63"/>
      <c r="M267" s="57"/>
      <c r="N267" s="58"/>
      <c r="O267" s="59"/>
      <c r="P267" s="59"/>
      <c r="Q267" s="57"/>
      <c r="R267" s="56"/>
      <c r="S267" s="56"/>
      <c r="T267" s="56"/>
      <c r="U267" s="56"/>
    </row>
    <row r="268" spans="1:21" s="56" customFormat="1" ht="39" customHeight="1" x14ac:dyDescent="0.4">
      <c r="A268" s="222" t="s">
        <v>210</v>
      </c>
      <c r="B268" s="51">
        <v>25020000</v>
      </c>
      <c r="C268" s="223">
        <v>0</v>
      </c>
      <c r="D268" s="223">
        <v>0</v>
      </c>
      <c r="E268" s="223">
        <v>10410425.180000002</v>
      </c>
      <c r="F268" s="74" t="e">
        <f t="shared" si="15"/>
        <v>#DIV/0!</v>
      </c>
      <c r="G268" s="52">
        <f t="shared" si="16"/>
        <v>10410425.180000002</v>
      </c>
      <c r="H268" s="74" t="e">
        <f t="shared" si="18"/>
        <v>#DIV/0!</v>
      </c>
      <c r="I268" s="52">
        <f t="shared" si="17"/>
        <v>10410425.180000002</v>
      </c>
      <c r="J268" s="200">
        <f t="shared" si="20"/>
        <v>33.374583178379083</v>
      </c>
      <c r="K268" s="55"/>
      <c r="M268" s="57"/>
      <c r="N268" s="58"/>
      <c r="O268" s="59"/>
      <c r="P268" s="59"/>
      <c r="Q268" s="59"/>
    </row>
    <row r="269" spans="1:21" s="13" customFormat="1" ht="32.25" hidden="1" customHeight="1" x14ac:dyDescent="0.4">
      <c r="A269" s="60" t="s">
        <v>211</v>
      </c>
      <c r="B269" s="61">
        <v>25020100</v>
      </c>
      <c r="C269" s="62"/>
      <c r="D269" s="166"/>
      <c r="E269" s="62">
        <v>9349067.370000001</v>
      </c>
      <c r="F269" s="53" t="e">
        <f t="shared" si="15"/>
        <v>#DIV/0!</v>
      </c>
      <c r="G269" s="52">
        <f t="shared" si="16"/>
        <v>9349067.370000001</v>
      </c>
      <c r="H269" s="53" t="e">
        <f t="shared" si="18"/>
        <v>#DIV/0!</v>
      </c>
      <c r="I269" s="52">
        <f t="shared" si="17"/>
        <v>9349067.370000001</v>
      </c>
      <c r="J269" s="200">
        <f t="shared" si="20"/>
        <v>29.97199645407132</v>
      </c>
      <c r="K269" s="63"/>
      <c r="M269" s="57"/>
      <c r="N269" s="58"/>
      <c r="O269" s="59"/>
      <c r="P269" s="59"/>
      <c r="Q269" s="57"/>
      <c r="R269" s="56"/>
      <c r="S269" s="56"/>
      <c r="T269" s="56"/>
      <c r="U269" s="56"/>
    </row>
    <row r="270" spans="1:21" s="13" customFormat="1" ht="88.9" hidden="1" customHeight="1" x14ac:dyDescent="0.4">
      <c r="A270" s="60" t="s">
        <v>212</v>
      </c>
      <c r="B270" s="61">
        <v>25020200</v>
      </c>
      <c r="C270" s="62"/>
      <c r="D270" s="166"/>
      <c r="E270" s="62">
        <v>1061357.81</v>
      </c>
      <c r="F270" s="53" t="e">
        <f t="shared" si="15"/>
        <v>#DIV/0!</v>
      </c>
      <c r="G270" s="52">
        <f t="shared" si="16"/>
        <v>1061357.81</v>
      </c>
      <c r="H270" s="53" t="e">
        <f t="shared" si="18"/>
        <v>#DIV/0!</v>
      </c>
      <c r="I270" s="52">
        <f t="shared" si="17"/>
        <v>1061357.81</v>
      </c>
      <c r="J270" s="200">
        <f t="shared" si="20"/>
        <v>3.4025867243077634</v>
      </c>
      <c r="K270" s="63"/>
      <c r="M270" s="57"/>
      <c r="N270" s="58"/>
      <c r="O270" s="59"/>
      <c r="P270" s="59"/>
      <c r="Q270" s="57"/>
      <c r="R270" s="56"/>
      <c r="S270" s="56"/>
      <c r="T270" s="56"/>
      <c r="U270" s="56"/>
    </row>
    <row r="271" spans="1:21" s="13" customFormat="1" ht="92.25" customHeight="1" x14ac:dyDescent="0.4">
      <c r="A271" s="60" t="s">
        <v>213</v>
      </c>
      <c r="B271" s="61">
        <v>50110000</v>
      </c>
      <c r="C271" s="62">
        <v>300000</v>
      </c>
      <c r="D271" s="62">
        <v>140000</v>
      </c>
      <c r="E271" s="62">
        <v>354316.04</v>
      </c>
      <c r="F271" s="53">
        <f t="shared" si="15"/>
        <v>118.10534666666666</v>
      </c>
      <c r="G271" s="52">
        <f t="shared" si="16"/>
        <v>54316.039999999979</v>
      </c>
      <c r="H271" s="53">
        <f t="shared" si="18"/>
        <v>253.08288571428571</v>
      </c>
      <c r="I271" s="52">
        <f t="shared" si="17"/>
        <v>214316.03999999998</v>
      </c>
      <c r="J271" s="200">
        <f t="shared" si="20"/>
        <v>1.1358950229171993</v>
      </c>
      <c r="K271" s="63"/>
      <c r="M271" s="57"/>
      <c r="N271" s="58"/>
      <c r="O271" s="59"/>
      <c r="P271" s="59"/>
      <c r="Q271" s="57"/>
      <c r="R271" s="56"/>
      <c r="S271" s="56"/>
      <c r="T271" s="56"/>
      <c r="U271" s="56"/>
    </row>
    <row r="272" spans="1:21" s="114" customFormat="1" ht="51" customHeight="1" x14ac:dyDescent="0.5">
      <c r="A272" s="33" t="s">
        <v>214</v>
      </c>
      <c r="B272" s="34"/>
      <c r="C272" s="138">
        <f>C271+C248+C247+C262+C246+C244+C231+C237+C249</f>
        <v>42114762</v>
      </c>
      <c r="D272" s="138">
        <f>D271+D248+D247+D262+D246+D244+D231+D237+D249</f>
        <v>2798000</v>
      </c>
      <c r="E272" s="138">
        <f>E271+E248+E247+E262+E246+E244+E231+E237+E249</f>
        <v>28786211.880000003</v>
      </c>
      <c r="F272" s="36">
        <f t="shared" si="15"/>
        <v>68.351833212306886</v>
      </c>
      <c r="G272" s="35">
        <f t="shared" si="16"/>
        <v>-13328550.119999997</v>
      </c>
      <c r="H272" s="220">
        <f t="shared" si="18"/>
        <v>1028.8138627591138</v>
      </c>
      <c r="I272" s="35">
        <f t="shared" si="17"/>
        <v>25988211.880000003</v>
      </c>
      <c r="J272" s="37">
        <f t="shared" si="20"/>
        <v>92.285166664009793</v>
      </c>
      <c r="K272" s="113"/>
      <c r="M272" s="40"/>
      <c r="N272" s="41"/>
      <c r="O272" s="40"/>
      <c r="P272" s="40"/>
      <c r="Q272" s="40"/>
      <c r="R272" s="42"/>
      <c r="S272" s="42"/>
      <c r="T272" s="42"/>
      <c r="U272" s="42"/>
    </row>
    <row r="273" spans="1:21" s="114" customFormat="1" ht="43.5" customHeight="1" x14ac:dyDescent="0.5">
      <c r="A273" s="33" t="s">
        <v>215</v>
      </c>
      <c r="B273" s="34"/>
      <c r="C273" s="138">
        <f>C274+C275+C276</f>
        <v>6300100</v>
      </c>
      <c r="D273" s="138">
        <f>D274+D275+D276</f>
        <v>2448050</v>
      </c>
      <c r="E273" s="138">
        <f>E274+E275+E276</f>
        <v>2406462.87</v>
      </c>
      <c r="F273" s="36">
        <f t="shared" si="15"/>
        <v>38.197217028301139</v>
      </c>
      <c r="G273" s="35">
        <f t="shared" si="16"/>
        <v>-3893637.13</v>
      </c>
      <c r="H273" s="36">
        <f t="shared" si="18"/>
        <v>98.30121402749127</v>
      </c>
      <c r="I273" s="35">
        <f t="shared" si="17"/>
        <v>-41587.129999999888</v>
      </c>
      <c r="J273" s="37">
        <f t="shared" si="20"/>
        <v>7.7148333359902068</v>
      </c>
      <c r="K273" s="113"/>
      <c r="M273" s="40"/>
      <c r="N273" s="41"/>
      <c r="O273" s="40"/>
      <c r="P273" s="40"/>
      <c r="Q273" s="40"/>
      <c r="R273" s="42"/>
      <c r="S273" s="42"/>
      <c r="T273" s="42"/>
      <c r="U273" s="42"/>
    </row>
    <row r="274" spans="1:21" s="13" customFormat="1" ht="64.5" customHeight="1" x14ac:dyDescent="0.4">
      <c r="A274" s="60" t="s">
        <v>216</v>
      </c>
      <c r="B274" s="61">
        <v>24170000</v>
      </c>
      <c r="C274" s="62">
        <v>3100000</v>
      </c>
      <c r="D274" s="62">
        <v>1390000</v>
      </c>
      <c r="E274" s="62">
        <v>2333877</v>
      </c>
      <c r="F274" s="53">
        <f t="shared" si="15"/>
        <v>75.286354838709684</v>
      </c>
      <c r="G274" s="52">
        <f t="shared" si="16"/>
        <v>-766123</v>
      </c>
      <c r="H274" s="53">
        <f t="shared" si="18"/>
        <v>167.9048201438849</v>
      </c>
      <c r="I274" s="52">
        <f t="shared" si="17"/>
        <v>943877</v>
      </c>
      <c r="J274" s="200">
        <f t="shared" si="20"/>
        <v>7.4821316822149067</v>
      </c>
      <c r="K274" s="63"/>
      <c r="M274" s="57"/>
      <c r="N274" s="58"/>
      <c r="O274" s="59"/>
      <c r="P274" s="59"/>
      <c r="Q274" s="57"/>
      <c r="R274" s="56"/>
      <c r="S274" s="56"/>
      <c r="T274" s="56"/>
      <c r="U274" s="56"/>
    </row>
    <row r="275" spans="1:21" s="13" customFormat="1" ht="69" hidden="1" customHeight="1" x14ac:dyDescent="0.4">
      <c r="A275" s="60" t="s">
        <v>217</v>
      </c>
      <c r="B275" s="61">
        <v>31030000</v>
      </c>
      <c r="C275" s="62">
        <v>0</v>
      </c>
      <c r="D275" s="62">
        <v>0</v>
      </c>
      <c r="E275" s="62">
        <v>0</v>
      </c>
      <c r="F275" s="53" t="e">
        <f t="shared" si="15"/>
        <v>#DIV/0!</v>
      </c>
      <c r="G275" s="52">
        <f t="shared" si="16"/>
        <v>0</v>
      </c>
      <c r="H275" s="53"/>
      <c r="I275" s="52">
        <f t="shared" si="17"/>
        <v>0</v>
      </c>
      <c r="J275" s="200">
        <f t="shared" si="20"/>
        <v>0</v>
      </c>
      <c r="K275" s="63"/>
      <c r="M275" s="57"/>
      <c r="N275" s="58"/>
      <c r="O275" s="59"/>
      <c r="P275" s="59"/>
      <c r="Q275" s="57"/>
      <c r="R275" s="56"/>
      <c r="S275" s="56"/>
      <c r="T275" s="56"/>
      <c r="U275" s="56"/>
    </row>
    <row r="276" spans="1:21" s="56" customFormat="1" ht="40.5" customHeight="1" x14ac:dyDescent="0.4">
      <c r="A276" s="50" t="s">
        <v>218</v>
      </c>
      <c r="B276" s="51">
        <v>33010000</v>
      </c>
      <c r="C276" s="223">
        <v>3200100</v>
      </c>
      <c r="D276" s="223">
        <v>1058050</v>
      </c>
      <c r="E276" s="223">
        <v>72585.87000000001</v>
      </c>
      <c r="F276" s="53">
        <f t="shared" si="15"/>
        <v>2.2682375550764045</v>
      </c>
      <c r="G276" s="52">
        <f t="shared" si="16"/>
        <v>-3127514.13</v>
      </c>
      <c r="H276" s="53">
        <f t="shared" si="18"/>
        <v>6.8603440291101565</v>
      </c>
      <c r="I276" s="52">
        <f t="shared" si="17"/>
        <v>-985464.13</v>
      </c>
      <c r="J276" s="200">
        <f t="shared" si="20"/>
        <v>0.23270165377529867</v>
      </c>
      <c r="K276" s="55"/>
      <c r="M276" s="57"/>
      <c r="N276" s="58"/>
      <c r="O276" s="59"/>
      <c r="P276" s="59"/>
      <c r="Q276" s="59"/>
    </row>
    <row r="277" spans="1:21" s="2" customFormat="1" ht="214.9" hidden="1" customHeight="1" x14ac:dyDescent="0.25">
      <c r="A277" s="107" t="s">
        <v>219</v>
      </c>
      <c r="B277" s="51">
        <v>33010100</v>
      </c>
      <c r="C277" s="62"/>
      <c r="D277" s="62"/>
      <c r="E277" s="62">
        <v>4828.6400000000003</v>
      </c>
      <c r="F277" s="53" t="e">
        <f t="shared" si="15"/>
        <v>#DIV/0!</v>
      </c>
      <c r="G277" s="52">
        <f t="shared" si="16"/>
        <v>4828.6400000000003</v>
      </c>
      <c r="H277" s="53" t="e">
        <f t="shared" si="18"/>
        <v>#DIV/0!</v>
      </c>
      <c r="I277" s="52">
        <f t="shared" si="17"/>
        <v>4828.6400000000003</v>
      </c>
      <c r="J277" s="200">
        <f t="shared" si="20"/>
        <v>1.548004471787082E-2</v>
      </c>
      <c r="K277" s="155"/>
      <c r="M277" s="110"/>
      <c r="N277" s="3"/>
      <c r="O277" s="111"/>
      <c r="P277" s="111"/>
      <c r="Q277" s="49"/>
    </row>
    <row r="278" spans="1:21" ht="43.5" hidden="1" customHeight="1" x14ac:dyDescent="0.25">
      <c r="A278" s="107"/>
      <c r="B278" s="61">
        <v>33010101</v>
      </c>
      <c r="C278" s="62"/>
      <c r="D278" s="62"/>
      <c r="E278" s="62">
        <v>0</v>
      </c>
      <c r="F278" s="53" t="e">
        <f t="shared" ref="F278:F297" si="21">E278/C278*100</f>
        <v>#DIV/0!</v>
      </c>
      <c r="G278" s="52">
        <f t="shared" si="16"/>
        <v>0</v>
      </c>
      <c r="H278" s="53" t="e">
        <f t="shared" si="18"/>
        <v>#DIV/0!</v>
      </c>
      <c r="I278" s="52">
        <f t="shared" si="17"/>
        <v>0</v>
      </c>
      <c r="J278" s="200">
        <f t="shared" si="20"/>
        <v>0</v>
      </c>
      <c r="K278" s="112"/>
      <c r="M278" s="110"/>
      <c r="O278" s="111"/>
      <c r="P278" s="111"/>
      <c r="Q278" s="49"/>
    </row>
    <row r="279" spans="1:21" ht="38.25" hidden="1" customHeight="1" x14ac:dyDescent="0.25">
      <c r="A279" s="107"/>
      <c r="B279" s="61">
        <v>33010102</v>
      </c>
      <c r="C279" s="62"/>
      <c r="D279" s="62"/>
      <c r="E279" s="62">
        <v>0</v>
      </c>
      <c r="F279" s="53" t="e">
        <f t="shared" si="21"/>
        <v>#DIV/0!</v>
      </c>
      <c r="G279" s="52">
        <f t="shared" ref="G279:G295" si="22">E279-C279</f>
        <v>0</v>
      </c>
      <c r="H279" s="53" t="e">
        <f t="shared" si="18"/>
        <v>#DIV/0!</v>
      </c>
      <c r="I279" s="52">
        <f t="shared" ref="I279:I295" si="23">E279-D279</f>
        <v>0</v>
      </c>
      <c r="J279" s="200">
        <f t="shared" si="20"/>
        <v>0</v>
      </c>
      <c r="K279" s="112"/>
      <c r="M279" s="110"/>
      <c r="O279" s="111"/>
      <c r="P279" s="111"/>
      <c r="Q279" s="49"/>
    </row>
    <row r="280" spans="1:21" s="225" customFormat="1" ht="42.4" hidden="1" customHeight="1" x14ac:dyDescent="0.25">
      <c r="A280" s="107" t="s">
        <v>220</v>
      </c>
      <c r="B280" s="61">
        <v>33010200</v>
      </c>
      <c r="C280" s="62"/>
      <c r="D280" s="62"/>
      <c r="E280" s="62">
        <v>0</v>
      </c>
      <c r="F280" s="53" t="e">
        <f t="shared" si="21"/>
        <v>#DIV/0!</v>
      </c>
      <c r="G280" s="52">
        <f t="shared" si="22"/>
        <v>0</v>
      </c>
      <c r="H280" s="53" t="e">
        <f t="shared" si="18"/>
        <v>#DIV/0!</v>
      </c>
      <c r="I280" s="52">
        <f t="shared" si="23"/>
        <v>0</v>
      </c>
      <c r="J280" s="200">
        <f t="shared" si="20"/>
        <v>0</v>
      </c>
      <c r="K280" s="224"/>
      <c r="M280" s="110"/>
      <c r="N280" s="47"/>
      <c r="O280" s="111"/>
      <c r="P280" s="111"/>
      <c r="Q280" s="49"/>
      <c r="R280" s="46"/>
      <c r="S280" s="46"/>
      <c r="T280" s="46"/>
      <c r="U280" s="46"/>
    </row>
    <row r="281" spans="1:21" s="225" customFormat="1" ht="124.9" hidden="1" customHeight="1" x14ac:dyDescent="0.25">
      <c r="A281" s="107" t="s">
        <v>221</v>
      </c>
      <c r="B281" s="61">
        <v>33010400</v>
      </c>
      <c r="C281" s="62"/>
      <c r="D281" s="62"/>
      <c r="E281" s="62">
        <v>67757.23000000001</v>
      </c>
      <c r="F281" s="53" t="e">
        <f t="shared" si="21"/>
        <v>#DIV/0!</v>
      </c>
      <c r="G281" s="52">
        <f t="shared" si="22"/>
        <v>67757.23000000001</v>
      </c>
      <c r="H281" s="53" t="e">
        <f t="shared" si="18"/>
        <v>#DIV/0!</v>
      </c>
      <c r="I281" s="52">
        <f t="shared" si="23"/>
        <v>67757.23000000001</v>
      </c>
      <c r="J281" s="200">
        <f t="shared" si="20"/>
        <v>0.21722160905742782</v>
      </c>
      <c r="K281" s="224"/>
      <c r="M281" s="110"/>
      <c r="N281" s="47"/>
      <c r="O281" s="48"/>
      <c r="P281" s="48"/>
      <c r="Q281" s="49"/>
      <c r="R281" s="46"/>
      <c r="S281" s="46"/>
      <c r="T281" s="46"/>
      <c r="U281" s="46"/>
    </row>
    <row r="282" spans="1:21" s="227" customFormat="1" ht="28.5" hidden="1" customHeight="1" x14ac:dyDescent="0.25">
      <c r="A282" s="107"/>
      <c r="B282" s="61"/>
      <c r="C282" s="166"/>
      <c r="D282" s="166"/>
      <c r="E282" s="166"/>
      <c r="F282" s="53" t="e">
        <f t="shared" si="21"/>
        <v>#DIV/0!</v>
      </c>
      <c r="G282" s="52">
        <f t="shared" si="22"/>
        <v>0</v>
      </c>
      <c r="H282" s="53" t="e">
        <f t="shared" si="18"/>
        <v>#DIV/0!</v>
      </c>
      <c r="I282" s="52">
        <f t="shared" si="23"/>
        <v>0</v>
      </c>
      <c r="J282" s="200">
        <f t="shared" si="20"/>
        <v>0</v>
      </c>
      <c r="K282" s="226"/>
      <c r="M282" s="110"/>
      <c r="N282" s="3"/>
      <c r="O282" s="111"/>
      <c r="P282" s="111"/>
      <c r="Q282" s="49"/>
      <c r="R282" s="2"/>
      <c r="S282" s="2"/>
      <c r="T282" s="2"/>
      <c r="U282" s="2"/>
    </row>
    <row r="283" spans="1:21" s="30" customFormat="1" ht="45" customHeight="1" x14ac:dyDescent="0.5">
      <c r="A283" s="33" t="s">
        <v>222</v>
      </c>
      <c r="B283" s="65"/>
      <c r="C283" s="35">
        <f>C272+C273</f>
        <v>48414862</v>
      </c>
      <c r="D283" s="35">
        <f>D272+D273</f>
        <v>5246050</v>
      </c>
      <c r="E283" s="35">
        <f>E272+E273</f>
        <v>31192674.750000004</v>
      </c>
      <c r="F283" s="36">
        <f t="shared" si="21"/>
        <v>64.427891480925851</v>
      </c>
      <c r="G283" s="35">
        <f t="shared" si="22"/>
        <v>-17222187.249999996</v>
      </c>
      <c r="H283" s="220">
        <f t="shared" si="18"/>
        <v>594.59354657313611</v>
      </c>
      <c r="I283" s="35">
        <f t="shared" si="23"/>
        <v>25946624.750000004</v>
      </c>
      <c r="J283" s="37">
        <f t="shared" si="20"/>
        <v>100</v>
      </c>
      <c r="K283" s="228"/>
      <c r="M283" s="40"/>
      <c r="N283" s="32"/>
      <c r="O283" s="177"/>
      <c r="P283" s="177"/>
      <c r="Q283" s="40"/>
      <c r="R283" s="31"/>
      <c r="S283" s="31"/>
      <c r="T283" s="31"/>
      <c r="U283" s="31"/>
    </row>
    <row r="284" spans="1:21" s="42" customFormat="1" ht="50.25" customHeight="1" x14ac:dyDescent="0.5">
      <c r="A284" s="135" t="s">
        <v>223</v>
      </c>
      <c r="B284" s="72"/>
      <c r="C284" s="122">
        <v>17085685</v>
      </c>
      <c r="D284" s="122">
        <v>8585685</v>
      </c>
      <c r="E284" s="122">
        <v>6318451</v>
      </c>
      <c r="F284" s="229">
        <f t="shared" si="21"/>
        <v>36.980963888775896</v>
      </c>
      <c r="G284" s="122">
        <f t="shared" si="22"/>
        <v>-10767234</v>
      </c>
      <c r="H284" s="229">
        <f t="shared" si="18"/>
        <v>73.592858345024297</v>
      </c>
      <c r="I284" s="122">
        <f t="shared" si="23"/>
        <v>-2267234</v>
      </c>
      <c r="J284" s="230"/>
      <c r="K284" s="231"/>
      <c r="M284" s="40"/>
      <c r="N284" s="41"/>
      <c r="O284" s="40"/>
      <c r="P284" s="40"/>
      <c r="Q284" s="40"/>
    </row>
    <row r="285" spans="1:21" s="30" customFormat="1" ht="40.5" hidden="1" customHeight="1" x14ac:dyDescent="0.5">
      <c r="A285" s="232"/>
      <c r="B285" s="51">
        <v>41030801</v>
      </c>
      <c r="C285" s="62"/>
      <c r="D285" s="62">
        <v>0</v>
      </c>
      <c r="E285" s="62">
        <v>0</v>
      </c>
      <c r="F285" s="53" t="e">
        <f t="shared" si="21"/>
        <v>#DIV/0!</v>
      </c>
      <c r="G285" s="52">
        <f t="shared" si="22"/>
        <v>0</v>
      </c>
      <c r="H285" s="53" t="e">
        <f t="shared" si="18"/>
        <v>#DIV/0!</v>
      </c>
      <c r="I285" s="52">
        <f t="shared" si="23"/>
        <v>0</v>
      </c>
      <c r="J285" s="152"/>
      <c r="K285" s="228"/>
      <c r="M285" s="40"/>
      <c r="N285" s="32"/>
      <c r="O285" s="177"/>
      <c r="P285" s="177"/>
      <c r="Q285" s="40"/>
      <c r="R285" s="31"/>
      <c r="S285" s="31"/>
      <c r="T285" s="31"/>
      <c r="U285" s="31"/>
    </row>
    <row r="286" spans="1:21" s="30" customFormat="1" ht="37.5" hidden="1" customHeight="1" x14ac:dyDescent="0.5">
      <c r="A286" s="232"/>
      <c r="B286" s="51">
        <v>41030802</v>
      </c>
      <c r="C286" s="62"/>
      <c r="D286" s="62">
        <v>0</v>
      </c>
      <c r="E286" s="62">
        <v>0</v>
      </c>
      <c r="F286" s="53" t="e">
        <f t="shared" si="21"/>
        <v>#DIV/0!</v>
      </c>
      <c r="G286" s="52">
        <f t="shared" si="22"/>
        <v>0</v>
      </c>
      <c r="H286" s="53" t="e">
        <f t="shared" si="18"/>
        <v>#DIV/0!</v>
      </c>
      <c r="I286" s="52">
        <f t="shared" si="23"/>
        <v>0</v>
      </c>
      <c r="J286" s="152"/>
      <c r="K286" s="228"/>
      <c r="M286" s="40"/>
      <c r="N286" s="32"/>
      <c r="O286" s="177"/>
      <c r="P286" s="177"/>
      <c r="Q286" s="40"/>
      <c r="R286" s="31"/>
      <c r="S286" s="31"/>
      <c r="T286" s="31"/>
      <c r="U286" s="31"/>
    </row>
    <row r="287" spans="1:21" s="30" customFormat="1" ht="34.5" hidden="1" customHeight="1" x14ac:dyDescent="0.5">
      <c r="A287" s="232"/>
      <c r="B287" s="51">
        <v>41036601</v>
      </c>
      <c r="C287" s="62"/>
      <c r="D287" s="62">
        <v>2267234</v>
      </c>
      <c r="E287" s="62">
        <v>0</v>
      </c>
      <c r="F287" s="53" t="e">
        <f t="shared" si="21"/>
        <v>#DIV/0!</v>
      </c>
      <c r="G287" s="52">
        <f t="shared" si="22"/>
        <v>0</v>
      </c>
      <c r="H287" s="53">
        <f t="shared" si="18"/>
        <v>0</v>
      </c>
      <c r="I287" s="52">
        <f t="shared" si="23"/>
        <v>-2267234</v>
      </c>
      <c r="J287" s="152"/>
      <c r="K287" s="228"/>
      <c r="M287" s="40"/>
      <c r="N287" s="32"/>
      <c r="O287" s="177"/>
      <c r="P287" s="177"/>
      <c r="Q287" s="40"/>
      <c r="R287" s="31"/>
      <c r="S287" s="31"/>
      <c r="T287" s="31"/>
      <c r="U287" s="31"/>
    </row>
    <row r="288" spans="1:21" s="30" customFormat="1" ht="18.75" hidden="1" customHeight="1" x14ac:dyDescent="0.5">
      <c r="A288" s="232"/>
      <c r="B288" s="51">
        <v>43010000</v>
      </c>
      <c r="C288" s="62"/>
      <c r="D288" s="62">
        <v>0</v>
      </c>
      <c r="E288" s="62">
        <v>0</v>
      </c>
      <c r="F288" s="53" t="e">
        <f t="shared" si="21"/>
        <v>#DIV/0!</v>
      </c>
      <c r="G288" s="52">
        <f t="shared" si="22"/>
        <v>0</v>
      </c>
      <c r="H288" s="53" t="e">
        <f t="shared" si="18"/>
        <v>#DIV/0!</v>
      </c>
      <c r="I288" s="52">
        <f t="shared" si="23"/>
        <v>0</v>
      </c>
      <c r="J288" s="152"/>
      <c r="K288" s="228"/>
      <c r="M288" s="40"/>
      <c r="N288" s="32"/>
      <c r="O288" s="177"/>
      <c r="P288" s="177"/>
      <c r="Q288" s="40"/>
      <c r="R288" s="31"/>
      <c r="S288" s="31"/>
      <c r="T288" s="31"/>
      <c r="U288" s="31"/>
    </row>
    <row r="289" spans="1:21" s="30" customFormat="1" ht="34.5" hidden="1" customHeight="1" x14ac:dyDescent="0.5">
      <c r="A289" s="232"/>
      <c r="B289" s="51">
        <v>41034301</v>
      </c>
      <c r="C289" s="62"/>
      <c r="D289" s="62">
        <v>0</v>
      </c>
      <c r="E289" s="62">
        <v>0</v>
      </c>
      <c r="F289" s="53" t="e">
        <f t="shared" si="21"/>
        <v>#DIV/0!</v>
      </c>
      <c r="G289" s="52">
        <f t="shared" si="22"/>
        <v>0</v>
      </c>
      <c r="H289" s="53" t="e">
        <f t="shared" si="18"/>
        <v>#DIV/0!</v>
      </c>
      <c r="I289" s="52">
        <f t="shared" si="23"/>
        <v>0</v>
      </c>
      <c r="J289" s="152"/>
      <c r="K289" s="228"/>
      <c r="M289" s="40"/>
      <c r="N289" s="32"/>
      <c r="O289" s="177"/>
      <c r="P289" s="177"/>
      <c r="Q289" s="40"/>
      <c r="R289" s="31"/>
      <c r="S289" s="31"/>
      <c r="T289" s="31"/>
      <c r="U289" s="31"/>
    </row>
    <row r="290" spans="1:21" s="30" customFormat="1" ht="50.25" hidden="1" customHeight="1" x14ac:dyDescent="0.5">
      <c r="A290" s="232"/>
      <c r="B290" s="51">
        <v>41034302</v>
      </c>
      <c r="C290" s="62"/>
      <c r="D290" s="62">
        <v>0</v>
      </c>
      <c r="E290" s="62">
        <v>0</v>
      </c>
      <c r="F290" s="53" t="e">
        <f t="shared" si="21"/>
        <v>#DIV/0!</v>
      </c>
      <c r="G290" s="52">
        <f t="shared" si="22"/>
        <v>0</v>
      </c>
      <c r="H290" s="53" t="e">
        <f t="shared" si="18"/>
        <v>#DIV/0!</v>
      </c>
      <c r="I290" s="52">
        <f t="shared" si="23"/>
        <v>0</v>
      </c>
      <c r="J290" s="152"/>
      <c r="K290" s="228"/>
      <c r="M290" s="40"/>
      <c r="N290" s="32"/>
      <c r="O290" s="177"/>
      <c r="P290" s="177"/>
      <c r="Q290" s="40"/>
      <c r="R290" s="31"/>
      <c r="S290" s="31"/>
      <c r="T290" s="31"/>
      <c r="U290" s="31"/>
    </row>
    <row r="291" spans="1:21" s="31" customFormat="1" ht="49.5" hidden="1" customHeight="1" x14ac:dyDescent="0.5">
      <c r="A291" s="233" t="s">
        <v>224</v>
      </c>
      <c r="B291" s="118">
        <v>41035000</v>
      </c>
      <c r="C291" s="52"/>
      <c r="D291" s="52">
        <f>D292+D293</f>
        <v>6318451</v>
      </c>
      <c r="E291" s="52">
        <f>E292+E293</f>
        <v>6318451</v>
      </c>
      <c r="F291" s="53" t="e">
        <f t="shared" si="21"/>
        <v>#DIV/0!</v>
      </c>
      <c r="G291" s="52">
        <f t="shared" si="22"/>
        <v>6318451</v>
      </c>
      <c r="H291" s="53">
        <f t="shared" si="18"/>
        <v>100</v>
      </c>
      <c r="I291" s="52">
        <f t="shared" si="23"/>
        <v>0</v>
      </c>
      <c r="J291" s="154"/>
      <c r="K291" s="234"/>
      <c r="M291" s="40"/>
      <c r="N291" s="32"/>
      <c r="O291" s="177"/>
      <c r="P291" s="177"/>
      <c r="Q291" s="40"/>
    </row>
    <row r="292" spans="1:21" s="31" customFormat="1" ht="63" hidden="1" customHeight="1" x14ac:dyDescent="0.5">
      <c r="A292" s="235" t="s">
        <v>225</v>
      </c>
      <c r="B292" s="118">
        <v>41035000</v>
      </c>
      <c r="C292" s="62"/>
      <c r="D292" s="62">
        <v>2318451</v>
      </c>
      <c r="E292" s="62">
        <v>0</v>
      </c>
      <c r="F292" s="53" t="e">
        <f t="shared" si="21"/>
        <v>#DIV/0!</v>
      </c>
      <c r="G292" s="52">
        <f t="shared" si="22"/>
        <v>0</v>
      </c>
      <c r="H292" s="53">
        <f t="shared" ref="H292:H295" si="24">E292/D292*100</f>
        <v>0</v>
      </c>
      <c r="I292" s="52">
        <f t="shared" si="23"/>
        <v>-2318451</v>
      </c>
      <c r="J292" s="154"/>
      <c r="K292" s="236"/>
      <c r="M292" s="40"/>
      <c r="N292" s="32"/>
      <c r="O292" s="177"/>
      <c r="P292" s="177"/>
      <c r="Q292" s="40"/>
    </row>
    <row r="293" spans="1:21" s="31" customFormat="1" ht="75" hidden="1" customHeight="1" x14ac:dyDescent="0.5">
      <c r="A293" s="233" t="s">
        <v>224</v>
      </c>
      <c r="B293" s="118">
        <v>41035000</v>
      </c>
      <c r="C293" s="62"/>
      <c r="D293" s="62">
        <v>4000000</v>
      </c>
      <c r="E293" s="62">
        <v>6318451</v>
      </c>
      <c r="F293" s="53" t="e">
        <f t="shared" si="21"/>
        <v>#DIV/0!</v>
      </c>
      <c r="G293" s="52">
        <f t="shared" si="22"/>
        <v>6318451</v>
      </c>
      <c r="H293" s="53">
        <f t="shared" si="24"/>
        <v>157.961275</v>
      </c>
      <c r="I293" s="52">
        <f t="shared" si="23"/>
        <v>2318451</v>
      </c>
      <c r="J293" s="154"/>
      <c r="K293" s="236"/>
      <c r="M293" s="40"/>
      <c r="N293" s="32"/>
      <c r="O293" s="177"/>
      <c r="P293" s="177"/>
      <c r="Q293" s="40"/>
    </row>
    <row r="294" spans="1:21" s="42" customFormat="1" ht="40.9" customHeight="1" x14ac:dyDescent="0.5">
      <c r="A294" s="33" t="s">
        <v>226</v>
      </c>
      <c r="B294" s="34"/>
      <c r="C294" s="35">
        <f>C284+C283</f>
        <v>65500547</v>
      </c>
      <c r="D294" s="35">
        <f>D284+D283</f>
        <v>13831735</v>
      </c>
      <c r="E294" s="35">
        <f>E284+E283</f>
        <v>37511125.75</v>
      </c>
      <c r="F294" s="36">
        <f t="shared" si="21"/>
        <v>57.268416017960888</v>
      </c>
      <c r="G294" s="35">
        <f t="shared" si="22"/>
        <v>-27989421.25</v>
      </c>
      <c r="H294" s="220">
        <f t="shared" si="24"/>
        <v>271.19609904325091</v>
      </c>
      <c r="I294" s="35">
        <f t="shared" si="23"/>
        <v>23679390.75</v>
      </c>
      <c r="J294" s="136"/>
      <c r="K294" s="237"/>
      <c r="M294" s="40"/>
      <c r="N294" s="41"/>
      <c r="O294" s="40"/>
      <c r="P294" s="40"/>
      <c r="Q294" s="40"/>
    </row>
    <row r="295" spans="1:21" s="42" customFormat="1" ht="44.65" hidden="1" customHeight="1" x14ac:dyDescent="0.5">
      <c r="A295" s="238" t="s">
        <v>227</v>
      </c>
      <c r="B295" s="72"/>
      <c r="C295" s="239"/>
      <c r="D295" s="239"/>
      <c r="E295" s="239"/>
      <c r="F295" s="229" t="e">
        <f t="shared" si="21"/>
        <v>#DIV/0!</v>
      </c>
      <c r="G295" s="122">
        <f t="shared" si="22"/>
        <v>0</v>
      </c>
      <c r="H295" s="229" t="e">
        <f t="shared" si="24"/>
        <v>#DIV/0!</v>
      </c>
      <c r="I295" s="122">
        <f t="shared" si="23"/>
        <v>0</v>
      </c>
      <c r="J295" s="230"/>
      <c r="K295" s="237"/>
      <c r="M295" s="40"/>
      <c r="N295" s="41"/>
      <c r="O295" s="40"/>
      <c r="P295" s="40"/>
      <c r="Q295" s="40"/>
    </row>
    <row r="296" spans="1:21" s="42" customFormat="1" ht="54.4" customHeight="1" x14ac:dyDescent="0.5">
      <c r="A296" s="33" t="s">
        <v>228</v>
      </c>
      <c r="B296" s="240"/>
      <c r="C296" s="241">
        <f>C294+C220</f>
        <v>1994512122</v>
      </c>
      <c r="D296" s="241">
        <f>D294+D220</f>
        <v>1122640985.9300001</v>
      </c>
      <c r="E296" s="241">
        <f>E294+E220</f>
        <v>1126955010.0200002</v>
      </c>
      <c r="F296" s="36">
        <f t="shared" si="21"/>
        <v>56.502790712043627</v>
      </c>
      <c r="G296" s="242">
        <f>E296-C296</f>
        <v>-867557111.97999978</v>
      </c>
      <c r="H296" s="243">
        <f>E296/D296*100</f>
        <v>100.3842745939323</v>
      </c>
      <c r="I296" s="242">
        <f>E296-D296</f>
        <v>4314024.0900001526</v>
      </c>
      <c r="J296" s="244"/>
      <c r="K296" s="237"/>
      <c r="M296" s="40"/>
      <c r="N296" s="41"/>
      <c r="O296" s="40"/>
      <c r="P296" s="40"/>
      <c r="Q296" s="40"/>
    </row>
    <row r="297" spans="1:21" s="42" customFormat="1" ht="49.15" customHeight="1" thickBot="1" x14ac:dyDescent="0.55000000000000004">
      <c r="A297" s="245" t="s">
        <v>229</v>
      </c>
      <c r="B297" s="246"/>
      <c r="C297" s="247">
        <f>C283+C151</f>
        <v>981605763</v>
      </c>
      <c r="D297" s="247">
        <f>D283+D151</f>
        <v>470399323</v>
      </c>
      <c r="E297" s="247">
        <f>E283+E151</f>
        <v>534927000.42000002</v>
      </c>
      <c r="F297" s="248">
        <f t="shared" si="21"/>
        <v>54.495095748536272</v>
      </c>
      <c r="G297" s="249">
        <f>E297-C297</f>
        <v>-446678762.57999998</v>
      </c>
      <c r="H297" s="248">
        <f>E297/D297*100</f>
        <v>113.71763824158396</v>
      </c>
      <c r="I297" s="249">
        <f>E297-D297</f>
        <v>64527677.420000017</v>
      </c>
      <c r="J297" s="250"/>
      <c r="N297" s="41"/>
      <c r="O297" s="40"/>
      <c r="P297" s="40"/>
      <c r="Q297" s="40"/>
    </row>
    <row r="298" spans="1:21" s="46" customFormat="1" ht="36.75" customHeight="1" x14ac:dyDescent="0.3">
      <c r="A298" s="251"/>
      <c r="B298" s="252"/>
      <c r="C298" s="253"/>
      <c r="D298" s="253"/>
      <c r="E298" s="253"/>
      <c r="F298" s="254"/>
      <c r="G298" s="253"/>
      <c r="H298" s="254"/>
      <c r="I298" s="253"/>
      <c r="J298" s="255"/>
      <c r="N298" s="47"/>
      <c r="O298" s="48"/>
      <c r="P298" s="48"/>
      <c r="Q298" s="49"/>
    </row>
    <row r="299" spans="1:21" s="23" customFormat="1" ht="66.75" customHeight="1" x14ac:dyDescent="0.4">
      <c r="A299" s="256"/>
      <c r="B299" s="257"/>
      <c r="C299" s="258"/>
      <c r="D299" s="258"/>
      <c r="E299" s="258"/>
      <c r="F299" s="259"/>
      <c r="G299" s="258"/>
      <c r="H299" s="259"/>
      <c r="I299" s="258"/>
      <c r="J299" s="260"/>
      <c r="N299" s="261"/>
    </row>
    <row r="300" spans="1:21" s="2" customFormat="1" ht="36" customHeight="1" x14ac:dyDescent="0.2">
      <c r="A300" s="262"/>
      <c r="B300" s="263"/>
      <c r="C300" s="264"/>
      <c r="D300" s="264"/>
      <c r="E300" s="264"/>
      <c r="N300" s="3"/>
    </row>
    <row r="301" spans="1:21" s="2" customFormat="1" ht="33" customHeight="1" x14ac:dyDescent="0.2">
      <c r="A301" s="262"/>
      <c r="B301" s="263"/>
      <c r="C301" s="264"/>
      <c r="D301" s="264"/>
      <c r="E301" s="264"/>
      <c r="N301" s="3"/>
    </row>
    <row r="302" spans="1:21" s="2" customFormat="1" x14ac:dyDescent="0.2">
      <c r="A302" s="262"/>
      <c r="B302" s="263"/>
      <c r="N302" s="3"/>
    </row>
    <row r="303" spans="1:21" s="2" customFormat="1" x14ac:dyDescent="0.2">
      <c r="A303" s="262"/>
      <c r="B303" s="263"/>
      <c r="C303" s="156"/>
      <c r="N303" s="3"/>
    </row>
    <row r="304" spans="1:21" s="2" customFormat="1" x14ac:dyDescent="0.2">
      <c r="A304" s="262"/>
      <c r="B304" s="263"/>
      <c r="N304" s="3"/>
    </row>
    <row r="305" spans="1:14" s="2" customFormat="1" ht="6.75" customHeight="1" x14ac:dyDescent="0.2">
      <c r="A305" s="262"/>
      <c r="B305" s="263"/>
      <c r="N305" s="3"/>
    </row>
    <row r="306" spans="1:14" s="2" customFormat="1" x14ac:dyDescent="0.2">
      <c r="A306" s="262"/>
      <c r="B306" s="263"/>
      <c r="N306" s="3"/>
    </row>
    <row r="307" spans="1:14" s="2" customFormat="1" x14ac:dyDescent="0.2">
      <c r="A307" s="262"/>
      <c r="B307" s="263"/>
      <c r="N307" s="3"/>
    </row>
    <row r="308" spans="1:14" s="2" customFormat="1" x14ac:dyDescent="0.2">
      <c r="A308" s="262"/>
      <c r="B308" s="263"/>
      <c r="N308" s="3"/>
    </row>
    <row r="309" spans="1:14" s="2" customFormat="1" ht="30" x14ac:dyDescent="0.2">
      <c r="A309" s="265"/>
      <c r="B309" s="263"/>
      <c r="N309" s="3"/>
    </row>
    <row r="310" spans="1:14" s="2" customFormat="1" x14ac:dyDescent="0.2">
      <c r="A310" s="262"/>
      <c r="B310" s="263"/>
      <c r="N310" s="3"/>
    </row>
    <row r="311" spans="1:14" s="2" customFormat="1" ht="23.25" x14ac:dyDescent="0.35">
      <c r="A311" s="266"/>
      <c r="B311" s="267"/>
      <c r="C311" s="268"/>
      <c r="E311" s="268"/>
      <c r="N311" s="3"/>
    </row>
    <row r="312" spans="1:14" s="2" customFormat="1" ht="15.75" customHeight="1" x14ac:dyDescent="0.2">
      <c r="A312" s="269"/>
      <c r="B312" s="270"/>
      <c r="C312" s="156"/>
      <c r="E312" s="156"/>
      <c r="N312" s="3"/>
    </row>
    <row r="313" spans="1:14" s="2" customFormat="1" ht="25.5" x14ac:dyDescent="0.35">
      <c r="A313" s="269"/>
      <c r="B313" s="271"/>
      <c r="C313" s="272"/>
      <c r="E313" s="272"/>
      <c r="N313" s="3"/>
    </row>
    <row r="314" spans="1:14" s="2" customFormat="1" ht="25.5" customHeight="1" x14ac:dyDescent="0.35">
      <c r="A314" s="273"/>
      <c r="B314" s="274"/>
      <c r="C314" s="272"/>
      <c r="E314" s="272"/>
      <c r="N314" s="3"/>
    </row>
    <row r="315" spans="1:14" s="2" customFormat="1" ht="37.5" customHeight="1" x14ac:dyDescent="0.35">
      <c r="A315" s="275"/>
      <c r="B315" s="276"/>
      <c r="C315" s="272"/>
      <c r="E315" s="272"/>
      <c r="N315" s="3"/>
    </row>
    <row r="316" spans="1:14" s="2" customFormat="1" ht="25.5" x14ac:dyDescent="0.35">
      <c r="A316" s="277"/>
      <c r="B316" s="276"/>
      <c r="C316" s="272"/>
      <c r="E316" s="272"/>
      <c r="N316" s="3"/>
    </row>
    <row r="317" spans="1:14" s="2" customFormat="1" ht="25.5" customHeight="1" x14ac:dyDescent="0.35">
      <c r="A317" s="275"/>
      <c r="B317" s="276"/>
      <c r="C317" s="272"/>
      <c r="E317" s="272"/>
      <c r="N317" s="3"/>
    </row>
    <row r="318" spans="1:14" s="2" customFormat="1" ht="25.5" x14ac:dyDescent="0.35">
      <c r="A318" s="278"/>
      <c r="B318" s="274"/>
      <c r="C318" s="272"/>
      <c r="E318" s="272"/>
      <c r="N318" s="3"/>
    </row>
    <row r="319" spans="1:14" s="2" customFormat="1" ht="25.5" customHeight="1" x14ac:dyDescent="0.35">
      <c r="A319" s="279"/>
      <c r="B319" s="267"/>
      <c r="C319" s="272"/>
      <c r="E319" s="272"/>
      <c r="N319" s="3"/>
    </row>
    <row r="320" spans="1:14" s="2" customFormat="1" ht="25.5" customHeight="1" x14ac:dyDescent="0.35">
      <c r="A320" s="279"/>
      <c r="B320" s="280"/>
      <c r="C320" s="272"/>
      <c r="E320" s="272"/>
      <c r="N320" s="3"/>
    </row>
    <row r="321" spans="1:14" s="2" customFormat="1" ht="25.5" customHeight="1" x14ac:dyDescent="0.35">
      <c r="A321" s="279"/>
      <c r="B321" s="280"/>
      <c r="C321" s="272"/>
      <c r="E321" s="272"/>
      <c r="N321" s="3"/>
    </row>
    <row r="322" spans="1:14" s="2" customFormat="1" ht="25.5" customHeight="1" x14ac:dyDescent="0.35">
      <c r="A322" s="279"/>
      <c r="B322" s="280"/>
      <c r="C322" s="272"/>
      <c r="E322" s="272"/>
      <c r="N322" s="3"/>
    </row>
    <row r="323" spans="1:14" s="2" customFormat="1" ht="25.5" customHeight="1" x14ac:dyDescent="0.35">
      <c r="A323" s="279"/>
      <c r="B323" s="280"/>
      <c r="C323" s="272"/>
      <c r="E323" s="272"/>
      <c r="N323" s="3"/>
    </row>
    <row r="324" spans="1:14" s="2" customFormat="1" ht="25.5" customHeight="1" x14ac:dyDescent="0.35">
      <c r="A324" s="278"/>
      <c r="B324" s="280"/>
      <c r="C324" s="272"/>
      <c r="E324" s="272"/>
      <c r="N324" s="3"/>
    </row>
    <row r="325" spans="1:14" ht="25.5" customHeight="1" x14ac:dyDescent="0.35">
      <c r="A325" s="281"/>
      <c r="B325" s="282"/>
      <c r="C325" s="283"/>
      <c r="E325" s="283"/>
    </row>
    <row r="326" spans="1:14" ht="25.5" customHeight="1" x14ac:dyDescent="0.35">
      <c r="A326" s="281"/>
      <c r="B326" s="282"/>
      <c r="C326" s="283"/>
      <c r="E326" s="283"/>
    </row>
    <row r="327" spans="1:14" ht="25.5" customHeight="1" x14ac:dyDescent="0.35">
      <c r="A327" s="284"/>
      <c r="B327" s="285"/>
      <c r="C327" s="283"/>
      <c r="E327" s="283"/>
    </row>
    <row r="328" spans="1:14" ht="25.5" customHeight="1" x14ac:dyDescent="0.35">
      <c r="A328" s="281"/>
      <c r="B328" s="285"/>
      <c r="C328" s="283"/>
      <c r="E328" s="283"/>
    </row>
    <row r="329" spans="1:14" ht="42.75" customHeight="1" x14ac:dyDescent="0.35">
      <c r="A329" s="286"/>
      <c r="B329" s="287"/>
      <c r="C329" s="283"/>
      <c r="E329" s="283"/>
    </row>
    <row r="330" spans="1:14" ht="25.5" customHeight="1" x14ac:dyDescent="0.35">
      <c r="A330" s="288"/>
      <c r="B330" s="289"/>
      <c r="C330" s="283"/>
      <c r="E330" s="283"/>
    </row>
    <row r="331" spans="1:14" ht="25.5" x14ac:dyDescent="0.35">
      <c r="A331" s="288"/>
      <c r="B331" s="290"/>
      <c r="C331" s="283"/>
      <c r="E331" s="283"/>
    </row>
    <row r="332" spans="1:14" ht="25.5" customHeight="1" x14ac:dyDescent="0.35">
      <c r="A332" s="288"/>
      <c r="B332" s="290"/>
      <c r="C332" s="283"/>
      <c r="E332" s="283"/>
    </row>
    <row r="333" spans="1:14" ht="25.5" x14ac:dyDescent="0.35">
      <c r="A333" s="288"/>
      <c r="B333" s="290"/>
      <c r="C333" s="283"/>
      <c r="E333" s="283"/>
    </row>
    <row r="334" spans="1:14" ht="162" customHeight="1" x14ac:dyDescent="0.35">
      <c r="A334" s="291"/>
      <c r="B334" s="290"/>
      <c r="C334" s="283"/>
      <c r="E334" s="283"/>
    </row>
    <row r="335" spans="1:14" ht="25.5" x14ac:dyDescent="0.35">
      <c r="A335" s="288"/>
      <c r="B335" s="290"/>
      <c r="C335" s="283"/>
      <c r="E335" s="283"/>
    </row>
    <row r="336" spans="1:14" ht="25.5" customHeight="1" x14ac:dyDescent="0.35">
      <c r="A336" s="292"/>
      <c r="B336" s="290"/>
      <c r="C336" s="283"/>
      <c r="E336" s="283"/>
    </row>
    <row r="337" spans="1:5" ht="25.5" customHeight="1" x14ac:dyDescent="0.35">
      <c r="A337" s="281"/>
      <c r="B337" s="293"/>
      <c r="C337" s="283"/>
      <c r="E337" s="283"/>
    </row>
    <row r="338" spans="1:5" ht="25.5" customHeight="1" x14ac:dyDescent="0.35">
      <c r="A338" s="281"/>
      <c r="B338" s="290"/>
      <c r="C338" s="283"/>
      <c r="E338" s="283"/>
    </row>
    <row r="339" spans="1:5" ht="25.5" x14ac:dyDescent="0.35">
      <c r="A339" s="281"/>
      <c r="B339" s="293"/>
      <c r="C339" s="283"/>
      <c r="E339" s="283"/>
    </row>
    <row r="340" spans="1:5" ht="25.5" customHeight="1" x14ac:dyDescent="0.35">
      <c r="A340" s="281"/>
      <c r="B340" s="293"/>
      <c r="C340" s="283"/>
      <c r="E340" s="283"/>
    </row>
    <row r="341" spans="1:5" ht="25.5" customHeight="1" x14ac:dyDescent="0.35">
      <c r="A341" s="281"/>
      <c r="B341" s="293"/>
      <c r="C341" s="283"/>
      <c r="E341" s="283"/>
    </row>
    <row r="342" spans="1:5" ht="50.25" customHeight="1" x14ac:dyDescent="0.35">
      <c r="A342" s="281"/>
      <c r="B342" s="293"/>
      <c r="C342" s="283"/>
      <c r="D342" s="283"/>
      <c r="E342" s="283"/>
    </row>
    <row r="343" spans="1:5" ht="25.5" customHeight="1" x14ac:dyDescent="0.35">
      <c r="A343" s="281"/>
      <c r="B343" s="293"/>
      <c r="C343" s="283"/>
      <c r="E343" s="283"/>
    </row>
    <row r="344" spans="1:5" ht="40.5" customHeight="1" x14ac:dyDescent="0.35">
      <c r="A344" s="281"/>
      <c r="B344" s="294"/>
      <c r="C344" s="283"/>
      <c r="E344" s="283"/>
    </row>
    <row r="345" spans="1:5" ht="25.5" x14ac:dyDescent="0.35">
      <c r="A345" s="288"/>
      <c r="B345" s="289"/>
      <c r="C345" s="283"/>
      <c r="E345" s="283"/>
    </row>
    <row r="348" spans="1:5" ht="52.5" customHeight="1" x14ac:dyDescent="0.2">
      <c r="A348" s="295"/>
    </row>
    <row r="349" spans="1:5" ht="39" customHeight="1" x14ac:dyDescent="0.3">
      <c r="C349" s="296"/>
    </row>
    <row r="350" spans="1:5" ht="25.5" x14ac:dyDescent="0.35">
      <c r="A350" s="297"/>
      <c r="B350" s="298"/>
      <c r="C350" s="20"/>
    </row>
    <row r="351" spans="1:5" ht="25.5" x14ac:dyDescent="0.35">
      <c r="A351" s="299"/>
      <c r="B351" s="298"/>
      <c r="C351" s="283"/>
    </row>
  </sheetData>
  <mergeCells count="5">
    <mergeCell ref="A2:J2"/>
    <mergeCell ref="A3:J3"/>
    <mergeCell ref="O3:Q3"/>
    <mergeCell ref="P5:Q5"/>
    <mergeCell ref="H1:J1"/>
  </mergeCells>
  <pageMargins left="0" right="0.11811023622047245" top="0" bottom="0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2017-08-03T12:41:57Z</cp:lastPrinted>
  <dcterms:created xsi:type="dcterms:W3CDTF">2017-07-14T05:31:08Z</dcterms:created>
  <dcterms:modified xsi:type="dcterms:W3CDTF">2017-08-03T12:42:00Z</dcterms:modified>
</cp:coreProperties>
</file>