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400" activeTab="1"/>
  </bookViews>
  <sheets>
    <sheet name="мордочка" sheetId="2" r:id="rId1"/>
    <sheet name="опись" sheetId="3" r:id="rId2"/>
    <sheet name="по рахункам" sheetId="4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R94" i="3"/>
  <c r="Q87"/>
  <c r="N34"/>
  <c r="M35"/>
  <c r="N28"/>
  <c r="L28"/>
  <c r="M28"/>
  <c r="L92"/>
  <c r="N80"/>
  <c r="N81"/>
  <c r="N82"/>
  <c r="N83"/>
  <c r="N84"/>
  <c r="N85"/>
  <c r="N86"/>
  <c r="N87"/>
  <c r="N88"/>
  <c r="N79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42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9"/>
  <c r="N30"/>
  <c r="N31"/>
  <c r="N32"/>
  <c r="N33"/>
  <c r="N5"/>
  <c r="L72"/>
  <c r="M72"/>
  <c r="N72"/>
  <c r="K72"/>
  <c r="J72"/>
  <c r="I72"/>
  <c r="M42"/>
  <c r="B124"/>
  <c r="B119"/>
  <c r="C103"/>
  <c r="I124"/>
  <c r="M83"/>
  <c r="M84"/>
  <c r="M85"/>
  <c r="M86"/>
  <c r="M87"/>
  <c r="M88"/>
  <c r="M82"/>
  <c r="M80"/>
  <c r="M79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34"/>
  <c r="M19"/>
  <c r="M20"/>
  <c r="M21"/>
  <c r="M22"/>
  <c r="M23"/>
  <c r="M24"/>
  <c r="M25"/>
  <c r="M26"/>
  <c r="M27"/>
  <c r="M30"/>
  <c r="M31"/>
  <c r="M32"/>
  <c r="M18"/>
  <c r="M9"/>
  <c r="M10"/>
  <c r="M11"/>
  <c r="M12"/>
  <c r="M8"/>
  <c r="J89"/>
  <c r="J35"/>
  <c r="L89"/>
  <c r="L80"/>
  <c r="L82"/>
  <c r="L83"/>
  <c r="L84"/>
  <c r="L85"/>
  <c r="L86"/>
  <c r="L87"/>
  <c r="L88"/>
  <c r="L79"/>
  <c r="L70"/>
  <c r="L71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42"/>
  <c r="L34"/>
  <c r="L31"/>
  <c r="L32"/>
  <c r="L30"/>
  <c r="L19"/>
  <c r="L20"/>
  <c r="L21"/>
  <c r="L22"/>
  <c r="L23"/>
  <c r="L24"/>
  <c r="L25"/>
  <c r="L26"/>
  <c r="L27"/>
  <c r="L18"/>
  <c r="L9"/>
  <c r="L10"/>
  <c r="L11"/>
  <c r="L12"/>
  <c r="L8"/>
  <c r="F6" i="4"/>
  <c r="E6"/>
  <c r="D6"/>
  <c r="C6"/>
  <c r="N89" i="3"/>
  <c r="M89"/>
  <c r="K89"/>
  <c r="I89"/>
  <c r="H89"/>
  <c r="N35"/>
  <c r="N92" s="1"/>
  <c r="L35"/>
  <c r="K35"/>
  <c r="I35"/>
  <c r="H35"/>
</calcChain>
</file>

<file path=xl/sharedStrings.xml><?xml version="1.0" encoding="utf-8"?>
<sst xmlns="http://schemas.openxmlformats.org/spreadsheetml/2006/main" count="651" uniqueCount="208">
  <si>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</si>
  <si>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</si>
  <si>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</si>
  <si>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</si>
  <si>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</si>
  <si>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ІНВЕНТАРИЗАЦІЙНИЙ ОПИС</t>
  </si>
  <si>
    <t>необоротних активів</t>
  </si>
  <si>
    <t xml:space="preserve"> (основні засоби, нематеріальні активи¹, інші необоротні матеріальні активи, капітальні інвестиції)</t>
  </si>
  <si>
    <t>(дата складання)</t>
  </si>
  <si>
    <t xml:space="preserve">На підставі розпорядчого документа від </t>
  </si>
  <si>
    <t>виконано знімання фактичних залишків основних засобів, нематеріальних активів, інших</t>
  </si>
  <si>
    <t xml:space="preserve"> необоротних матеріальних активів, капітальні інвестиції (необхідне підкреслити), які обліковуються на субрахунку(ах)</t>
  </si>
  <si>
    <t>(номер та назва)</t>
  </si>
  <si>
    <t>та зберігаються</t>
  </si>
  <si>
    <t>станом на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</si>
  <si>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</si>
  <si>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</si>
  <si>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</si>
  <si>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</si>
  <si>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</si>
  <si>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</si>
  <si>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</si>
  <si>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</si>
  <si>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</si>
  <si>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¹Для оформлення інвентарізації об'єктів права інтелектуальнлї власності у складі нематеріальних активів застосовується типова форма № НА-4 "Інвентарізаційний опис об'єктів праваінтелектуальної власності у складі нематеріальних активів", затверджена наказом Міністерства фінансів України від 22 листопада 2004 року № 732, зареєстрованим у Міністерстві юстиції України 14 грудня 2004 року за № 1580/10179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</si>
  <si>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Склад (комора), його (її) фактичне місцезнаходження</t>
    </r>
  </si>
  <si>
    <r>
      <t>(місцезнаходження</t>
    </r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)</t>
    </r>
  </si>
  <si>
    <t>При інвентаризіції встановлено таке:</t>
  </si>
  <si>
    <t>№ з/п</t>
  </si>
  <si>
    <t xml:space="preserve">Найменування,
стисла характеристика та призначення 
об’єкта
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</si>
  <si>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</si>
  <si>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</si>
  <si>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</si>
  <si>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</si>
  <si>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За даними бухгалтерського обліку²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</si>
  <si>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</si>
  <si>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</si>
  <si>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</si>
  <si>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</si>
  <si>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</si>
  <si>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</si>
  <si>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 xml:space="preserve">сума зносу (накопиченої амортизації)
</t>
  </si>
  <si>
    <t xml:space="preserve">балансова вартість </t>
  </si>
  <si>
    <t>строк корисного використання</t>
  </si>
  <si>
    <t>РАЗОМ:</t>
  </si>
  <si>
    <t>X</t>
  </si>
  <si>
    <t>Разом за описом: а) кількість порядкових номерів</t>
  </si>
  <si>
    <t>(прописом)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</si>
  <si>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</si>
  <si>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</si>
  <si>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</si>
  <si>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</si>
  <si>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</si>
  <si>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(ініціали, прізвище)</t>
  </si>
  <si>
    <t>Члени комісії:</t>
  </si>
  <si>
    <t>Вказані в цьому описі дані перевірив:</t>
  </si>
  <si>
    <t>² Графа 11-15 заповнюються бухгалтерською службою</t>
  </si>
  <si>
    <t>Кременчуцька загальноосвітня школа І-ІІІ ступенів № 2</t>
  </si>
  <si>
    <t>24827810</t>
  </si>
  <si>
    <t>1 липня 2017 р.</t>
  </si>
  <si>
    <t xml:space="preserve">СІМДЕСЯТ </t>
  </si>
  <si>
    <t>Усі цінності, пойменовані в цьому інвентаризаційному описі з № 1 до № 70,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</si>
  <si>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10630107</t>
  </si>
  <si>
    <t/>
  </si>
  <si>
    <t>шт</t>
  </si>
  <si>
    <t xml:space="preserve"> </t>
  </si>
  <si>
    <t>Вішалка настінна дерево</t>
  </si>
  <si>
    <t>10630105</t>
  </si>
  <si>
    <t>Вентилятор Ц 14-46 № 5, 2,25%</t>
  </si>
  <si>
    <t>01.05.1974</t>
  </si>
  <si>
    <t>10620014</t>
  </si>
  <si>
    <t>Диван-ліжко, 2,25%</t>
  </si>
  <si>
    <t>01.10.1992</t>
  </si>
  <si>
    <t>10630061</t>
  </si>
  <si>
    <t>Килимове покриття, 2,25%</t>
  </si>
  <si>
    <t>01.09.1994</t>
  </si>
  <si>
    <t>10630098</t>
  </si>
  <si>
    <t>Крісло, 2,25%</t>
  </si>
  <si>
    <t>01.06.1993</t>
  </si>
  <si>
    <t>10630081</t>
  </si>
  <si>
    <t>10630082</t>
  </si>
  <si>
    <t>Полиця виставкова напольна</t>
  </si>
  <si>
    <t>10630101</t>
  </si>
  <si>
    <t>Полиця кутова</t>
  </si>
  <si>
    <t>10630103</t>
  </si>
  <si>
    <t>Полиця настінна дерево</t>
  </si>
  <si>
    <t>10630104</t>
  </si>
  <si>
    <t>Полиця саморобна</t>
  </si>
  <si>
    <t>10630110</t>
  </si>
  <si>
    <t>Полка саморобна</t>
  </si>
  <si>
    <t>10630109</t>
  </si>
  <si>
    <t>Стіл 1-но тумбовий, 2,25%</t>
  </si>
  <si>
    <t>10630058</t>
  </si>
  <si>
    <t>10630059</t>
  </si>
  <si>
    <t>01.11.1999</t>
  </si>
  <si>
    <t>10630060</t>
  </si>
  <si>
    <t>10630099</t>
  </si>
  <si>
    <t>Стіл вчителя б/у (14 школа)</t>
  </si>
  <si>
    <t>10630035/1</t>
  </si>
  <si>
    <t>10630034/1</t>
  </si>
  <si>
    <t>Стілаж некілірований з 7 поличками , 2,25%</t>
  </si>
  <si>
    <t>01.12.1978</t>
  </si>
  <si>
    <t>10630023</t>
  </si>
  <si>
    <t>Стілаж некілірований з 7 поличками, 2,25%</t>
  </si>
  <si>
    <t>10630019</t>
  </si>
  <si>
    <t>10630020</t>
  </si>
  <si>
    <t>10630022</t>
  </si>
  <si>
    <t>Стілаж некілірований з 7 поличками,2,25%</t>
  </si>
  <si>
    <t>10630021</t>
  </si>
  <si>
    <t>Стінка меблева</t>
  </si>
  <si>
    <t>02.10.2012</t>
  </si>
  <si>
    <t>10630097</t>
  </si>
  <si>
    <t>Шафа 2-х дверна, 2,25%</t>
  </si>
  <si>
    <t>01.11.1988</t>
  </si>
  <si>
    <t>10630041</t>
  </si>
  <si>
    <t>01.04.1991</t>
  </si>
  <si>
    <t>10630044</t>
  </si>
  <si>
    <t>10630064</t>
  </si>
  <si>
    <t>Шафа встроєна</t>
  </si>
  <si>
    <t>10630100</t>
  </si>
  <si>
    <t>Шафа гардероп, 2,25%</t>
  </si>
  <si>
    <t>01.06.1975</t>
  </si>
  <si>
    <t>10630015</t>
  </si>
  <si>
    <t>Шафа для книг 2,25%</t>
  </si>
  <si>
    <t>01.05.1992</t>
  </si>
  <si>
    <t>10630049</t>
  </si>
  <si>
    <t>Шафа для книг б/у (14 школа)</t>
  </si>
  <si>
    <t>10630040/1</t>
  </si>
  <si>
    <t>Шафа для книг,  2,25%</t>
  </si>
  <si>
    <t>10630053</t>
  </si>
  <si>
    <t>Шафа для книг, 2,25 %</t>
  </si>
  <si>
    <t>01.06.1989</t>
  </si>
  <si>
    <t>10630043</t>
  </si>
  <si>
    <t>Шафа для книг, 2,25%</t>
  </si>
  <si>
    <t>01.06.1986</t>
  </si>
  <si>
    <t>10630034</t>
  </si>
  <si>
    <t>10630036</t>
  </si>
  <si>
    <t>01.08.1988</t>
  </si>
  <si>
    <t>10630037</t>
  </si>
  <si>
    <t>10630038</t>
  </si>
  <si>
    <t>10630042</t>
  </si>
  <si>
    <t>10630046</t>
  </si>
  <si>
    <t>10630047</t>
  </si>
  <si>
    <t>10630048</t>
  </si>
  <si>
    <t>10630050</t>
  </si>
  <si>
    <t>10630051</t>
  </si>
  <si>
    <t>10630052</t>
  </si>
  <si>
    <t>10630054</t>
  </si>
  <si>
    <t>10630068</t>
  </si>
  <si>
    <t>01.03.1993</t>
  </si>
  <si>
    <t>10630071</t>
  </si>
  <si>
    <t>10630072</t>
  </si>
  <si>
    <t>10630073</t>
  </si>
  <si>
    <t>10630074</t>
  </si>
  <si>
    <t>01.07.1993</t>
  </si>
  <si>
    <t>10630088</t>
  </si>
  <si>
    <t>01.12.1993</t>
  </si>
  <si>
    <t>10630089</t>
  </si>
  <si>
    <t>01.01.1994</t>
  </si>
  <si>
    <t>10630093</t>
  </si>
  <si>
    <t>10630094</t>
  </si>
  <si>
    <t>10630095</t>
  </si>
  <si>
    <t>10630096</t>
  </si>
  <si>
    <t>Шафа для книг, 2,25%;</t>
  </si>
  <si>
    <t>10630090</t>
  </si>
  <si>
    <t>Шафа для навчальних посібників</t>
  </si>
  <si>
    <t>01.11.1977</t>
  </si>
  <si>
    <t>10630017</t>
  </si>
  <si>
    <t>Шафа для навчальних посібників, 2,25%</t>
  </si>
  <si>
    <t>01.12.1977</t>
  </si>
  <si>
    <t>10630018</t>
  </si>
  <si>
    <t>Шафа для наглядних посібників, 2,25%</t>
  </si>
  <si>
    <t>01.01.1959</t>
  </si>
  <si>
    <t>10630002</t>
  </si>
  <si>
    <t>10630003</t>
  </si>
  <si>
    <t>Шафа для одягу дитяча</t>
  </si>
  <si>
    <t>10630102</t>
  </si>
  <si>
    <t>Шафа для одягу, 2,25%</t>
  </si>
  <si>
    <t>10630075</t>
  </si>
  <si>
    <t>10630076</t>
  </si>
  <si>
    <t>10630077</t>
  </si>
  <si>
    <t>Шафа для посуду, 2,25%</t>
  </si>
  <si>
    <t>10630087</t>
  </si>
  <si>
    <t>Шафа платяна, 2,25%</t>
  </si>
  <si>
    <t>10630083</t>
  </si>
  <si>
    <t>10630084</t>
  </si>
  <si>
    <t>Шафа- стінка 2,25%</t>
  </si>
  <si>
    <t>01.02.1979</t>
  </si>
  <si>
    <t>10630027</t>
  </si>
  <si>
    <t>РАЗОМ ПО СТОРІНЦІ:</t>
  </si>
  <si>
    <t>Дооцінка</t>
  </si>
  <si>
    <t>10630108</t>
  </si>
  <si>
    <t>С.А.Бончак</t>
  </si>
  <si>
    <t>С.К.Погоріла</t>
  </si>
  <si>
    <t>І.Є.Галузинська</t>
  </si>
  <si>
    <t>О.Г. Дорохова</t>
  </si>
  <si>
    <t xml:space="preserve"> А.В. Антонюк</t>
  </si>
  <si>
    <t>29.06.2017р. № 15 а/п</t>
  </si>
  <si>
    <t>Завідуючий господарством</t>
  </si>
  <si>
    <t>О.Є.Дудко</t>
  </si>
  <si>
    <t>Завідувач господаством</t>
  </si>
  <si>
    <t xml:space="preserve">Інформацію за даними бухгалтерського обліку вніс: </t>
  </si>
  <si>
    <t>А.В.Антонюк</t>
  </si>
  <si>
    <t>Головний бухгалтер</t>
  </si>
  <si>
    <t>03.07.2017р.</t>
  </si>
  <si>
    <t>Шістьтисяч дев`ятсот одинадцять гривень, 56 коп.</t>
  </si>
  <si>
    <t>ять</t>
  </si>
  <si>
    <t>Вісімнадцять тисяч триста дев`ять гривень, 00коп.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</si>
</sst>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i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9"/>
      <name val="Arial Narrow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3">
    <xf numFmtId="0" fontId="0" fillId="0" borderId="0" xfId="0"/>
    <xf numFmtId="0" fontId="2" fillId="0" borderId="1" xfId="1" applyFont="1" applyBorder="1" applyAlignment="1"/>
    <xf numFmtId="0" fontId="3" fillId="0" borderId="0" xfId="1" applyFont="1"/>
    <xf numFmtId="0" fontId="2" fillId="0" borderId="2" xfId="1" applyFont="1" applyBorder="1"/>
    <xf numFmtId="0" fontId="2" fillId="0" borderId="0" xfId="1" applyFont="1" applyBorder="1" applyAlignment="1">
      <alignment horizontal="left" vertical="center"/>
    </xf>
    <xf numFmtId="0" fontId="7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Border="1" applyAlignment="1"/>
    <xf numFmtId="0" fontId="6" fillId="0" borderId="0" xfId="1" applyFont="1"/>
    <xf numFmtId="0" fontId="2" fillId="0" borderId="3" xfId="1" applyFont="1" applyBorder="1"/>
    <xf numFmtId="0" fontId="8" fillId="0" borderId="0" xfId="1" applyFont="1"/>
    <xf numFmtId="0" fontId="5" fillId="0" borderId="1" xfId="1" applyFont="1" applyBorder="1" applyAlignment="1"/>
    <xf numFmtId="0" fontId="2" fillId="0" borderId="5" xfId="1" applyFont="1" applyBorder="1"/>
    <xf numFmtId="0" fontId="5" fillId="0" borderId="1" xfId="1" applyFont="1" applyBorder="1" applyAlignment="1">
      <alignment horizontal="left"/>
    </xf>
    <xf numFmtId="0" fontId="6" fillId="0" borderId="0" xfId="1" applyFont="1" applyBorder="1" applyAlignment="1"/>
    <xf numFmtId="0" fontId="5" fillId="0" borderId="1" xfId="1" applyFont="1" applyBorder="1"/>
    <xf numFmtId="0" fontId="2" fillId="0" borderId="1" xfId="1" applyFont="1" applyBorder="1"/>
    <xf numFmtId="49" fontId="5" fillId="0" borderId="1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/>
    </xf>
    <xf numFmtId="0" fontId="5" fillId="0" borderId="0" xfId="1" applyFont="1" applyBorder="1" applyAlignment="1"/>
    <xf numFmtId="49" fontId="5" fillId="0" borderId="1" xfId="1" applyNumberFormat="1" applyFont="1" applyBorder="1" applyAlignment="1"/>
    <xf numFmtId="0" fontId="2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10" fillId="0" borderId="0" xfId="1" applyFont="1"/>
    <xf numFmtId="0" fontId="5" fillId="0" borderId="1" xfId="1" applyFont="1" applyBorder="1" applyAlignment="1">
      <alignment horizontal="left" wrapText="1"/>
    </xf>
    <xf numFmtId="0" fontId="10" fillId="0" borderId="0" xfId="1" applyFont="1" applyBorder="1" applyAlignment="1">
      <alignment vertical="top"/>
    </xf>
    <xf numFmtId="49" fontId="8" fillId="0" borderId="0" xfId="2" applyNumberFormat="1" applyFont="1" applyAlignment="1">
      <alignment horizontal="right" vertical="top"/>
    </xf>
    <xf numFmtId="0" fontId="8" fillId="0" borderId="0" xfId="2" applyFont="1" applyAlignment="1">
      <alignment horizontal="right" vertical="top"/>
    </xf>
    <xf numFmtId="0" fontId="8" fillId="0" borderId="0" xfId="2" applyFont="1"/>
    <xf numFmtId="49" fontId="8" fillId="0" borderId="0" xfId="2" applyNumberFormat="1" applyFont="1" applyAlignment="1">
      <alignment horizontal="right"/>
    </xf>
    <xf numFmtId="49" fontId="8" fillId="0" borderId="0" xfId="2" applyNumberFormat="1" applyFont="1"/>
    <xf numFmtId="49" fontId="8" fillId="0" borderId="4" xfId="2" applyNumberFormat="1" applyFont="1" applyBorder="1" applyAlignment="1">
      <alignment vertical="top"/>
    </xf>
    <xf numFmtId="0" fontId="8" fillId="0" borderId="4" xfId="2" applyFont="1" applyBorder="1" applyAlignment="1">
      <alignment vertical="top"/>
    </xf>
    <xf numFmtId="0" fontId="8" fillId="0" borderId="0" xfId="2" applyFont="1" applyAlignment="1">
      <alignment vertical="top"/>
    </xf>
    <xf numFmtId="49" fontId="8" fillId="0" borderId="0" xfId="2" applyNumberFormat="1" applyFont="1" applyAlignment="1">
      <alignment vertical="top"/>
    </xf>
    <xf numFmtId="0" fontId="8" fillId="0" borderId="0" xfId="2" applyFont="1" applyAlignment="1">
      <alignment horizontal="right" vertical="justify"/>
    </xf>
    <xf numFmtId="49" fontId="8" fillId="0" borderId="0" xfId="2" applyNumberFormat="1" applyFont="1" applyAlignment="1">
      <alignment vertical="justify"/>
    </xf>
    <xf numFmtId="0" fontId="8" fillId="0" borderId="0" xfId="2" applyFont="1" applyAlignment="1">
      <alignment vertical="justify"/>
    </xf>
    <xf numFmtId="0" fontId="11" fillId="0" borderId="0" xfId="2" applyFont="1" applyAlignment="1">
      <alignment vertical="top"/>
    </xf>
    <xf numFmtId="164" fontId="8" fillId="0" borderId="0" xfId="2" applyNumberFormat="1" applyFont="1"/>
    <xf numFmtId="164" fontId="8" fillId="0" borderId="0" xfId="2" applyNumberFormat="1" applyFont="1" applyAlignment="1">
      <alignment vertical="top"/>
    </xf>
    <xf numFmtId="164" fontId="8" fillId="0" borderId="0" xfId="2" applyNumberFormat="1" applyFont="1" applyAlignment="1">
      <alignment vertical="justify"/>
    </xf>
    <xf numFmtId="164" fontId="0" fillId="0" borderId="0" xfId="0" applyNumberFormat="1"/>
    <xf numFmtId="0" fontId="13" fillId="0" borderId="0" xfId="0" applyFont="1"/>
    <xf numFmtId="0" fontId="8" fillId="0" borderId="0" xfId="2" applyFont="1" applyAlignment="1"/>
    <xf numFmtId="0" fontId="8" fillId="0" borderId="0" xfId="2" applyFont="1" applyAlignment="1">
      <alignment horizontal="right"/>
    </xf>
    <xf numFmtId="49" fontId="8" fillId="0" borderId="0" xfId="2" applyNumberFormat="1" applyFont="1" applyAlignment="1"/>
    <xf numFmtId="164" fontId="8" fillId="0" borderId="0" xfId="2" applyNumberFormat="1" applyFont="1" applyAlignment="1"/>
    <xf numFmtId="0" fontId="14" fillId="0" borderId="0" xfId="0" applyFont="1" applyAlignment="1"/>
    <xf numFmtId="0" fontId="13" fillId="0" borderId="0" xfId="0" applyFont="1" applyAlignment="1"/>
    <xf numFmtId="0" fontId="12" fillId="0" borderId="0" xfId="0" applyFont="1"/>
    <xf numFmtId="0" fontId="0" fillId="0" borderId="7" xfId="0" applyBorder="1"/>
    <xf numFmtId="0" fontId="12" fillId="0" borderId="7" xfId="0" applyFont="1" applyBorder="1"/>
    <xf numFmtId="0" fontId="12" fillId="0" borderId="7" xfId="0" applyFont="1" applyBorder="1" applyAlignment="1">
      <alignment horizontal="right"/>
    </xf>
    <xf numFmtId="49" fontId="8" fillId="0" borderId="0" xfId="2" applyNumberFormat="1" applyFont="1" applyBorder="1"/>
    <xf numFmtId="49" fontId="8" fillId="0" borderId="0" xfId="2" applyNumberFormat="1" applyFont="1" applyBorder="1" applyAlignment="1">
      <alignment horizontal="center"/>
    </xf>
    <xf numFmtId="0" fontId="15" fillId="0" borderId="1" xfId="2" applyFont="1" applyBorder="1" applyAlignment="1">
      <alignment horizontal="left"/>
    </xf>
    <xf numFmtId="49" fontId="8" fillId="0" borderId="1" xfId="2" applyNumberFormat="1" applyFont="1" applyBorder="1" applyAlignment="1">
      <alignment horizontal="right"/>
    </xf>
    <xf numFmtId="0" fontId="8" fillId="0" borderId="1" xfId="2" applyFont="1" applyBorder="1" applyAlignment="1">
      <alignment horizontal="right"/>
    </xf>
    <xf numFmtId="164" fontId="8" fillId="0" borderId="1" xfId="2" applyNumberFormat="1" applyFont="1" applyBorder="1" applyAlignment="1">
      <alignment horizontal="right"/>
    </xf>
    <xf numFmtId="0" fontId="8" fillId="0" borderId="0" xfId="2" applyFont="1" applyBorder="1" applyAlignment="1">
      <alignment horizontal="right"/>
    </xf>
    <xf numFmtId="49" fontId="8" fillId="0" borderId="1" xfId="2" applyNumberFormat="1" applyFont="1" applyBorder="1"/>
    <xf numFmtId="0" fontId="8" fillId="0" borderId="1" xfId="2" applyFont="1" applyBorder="1"/>
    <xf numFmtId="164" fontId="8" fillId="0" borderId="1" xfId="2" applyNumberFormat="1" applyFont="1" applyBorder="1"/>
    <xf numFmtId="0" fontId="8" fillId="0" borderId="0" xfId="2" applyFont="1" applyBorder="1"/>
    <xf numFmtId="0" fontId="15" fillId="0" borderId="1" xfId="2" applyFont="1" applyBorder="1" applyAlignment="1">
      <alignment horizontal="right"/>
    </xf>
    <xf numFmtId="49" fontId="8" fillId="0" borderId="1" xfId="2" applyNumberFormat="1" applyFont="1" applyBorder="1" applyAlignment="1"/>
    <xf numFmtId="0" fontId="8" fillId="0" borderId="1" xfId="2" applyFont="1" applyBorder="1" applyAlignment="1"/>
    <xf numFmtId="0" fontId="15" fillId="0" borderId="1" xfId="2" applyFont="1" applyBorder="1" applyAlignment="1"/>
    <xf numFmtId="164" fontId="8" fillId="0" borderId="1" xfId="2" applyNumberFormat="1" applyFont="1" applyBorder="1" applyAlignment="1"/>
    <xf numFmtId="0" fontId="15" fillId="0" borderId="0" xfId="2" applyFont="1" applyAlignment="1">
      <alignment horizontal="right"/>
    </xf>
    <xf numFmtId="164" fontId="14" fillId="0" borderId="0" xfId="0" applyNumberFormat="1" applyFont="1"/>
    <xf numFmtId="0" fontId="15" fillId="0" borderId="0" xfId="2" applyFont="1" applyAlignment="1">
      <alignment horizontal="right" vertical="center"/>
    </xf>
    <xf numFmtId="0" fontId="8" fillId="0" borderId="1" xfId="2" applyFont="1" applyBorder="1" applyAlignment="1">
      <alignment horizontal="center"/>
    </xf>
    <xf numFmtId="0" fontId="8" fillId="0" borderId="3" xfId="2" applyFont="1" applyBorder="1"/>
    <xf numFmtId="0" fontId="14" fillId="0" borderId="0" xfId="0" applyFont="1"/>
    <xf numFmtId="49" fontId="8" fillId="0" borderId="7" xfId="2" applyNumberFormat="1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wrapText="1"/>
    </xf>
    <xf numFmtId="164" fontId="8" fillId="0" borderId="7" xfId="2" applyNumberFormat="1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textRotation="90" wrapText="1"/>
    </xf>
    <xf numFmtId="0" fontId="8" fillId="0" borderId="11" xfId="2" applyFont="1" applyBorder="1" applyAlignment="1">
      <alignment horizontal="center" vertical="center"/>
    </xf>
    <xf numFmtId="49" fontId="8" fillId="0" borderId="11" xfId="2" applyNumberFormat="1" applyFont="1" applyBorder="1" applyAlignment="1">
      <alignment horizontal="center" vertical="center"/>
    </xf>
    <xf numFmtId="164" fontId="8" fillId="0" borderId="11" xfId="2" applyNumberFormat="1" applyFont="1" applyBorder="1" applyAlignment="1">
      <alignment horizontal="center" vertical="center"/>
    </xf>
    <xf numFmtId="0" fontId="15" fillId="0" borderId="9" xfId="2" applyFont="1" applyBorder="1" applyAlignment="1">
      <alignment horizontal="left" vertical="center"/>
    </xf>
    <xf numFmtId="49" fontId="8" fillId="0" borderId="9" xfId="2" applyNumberFormat="1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right" vertical="center"/>
    </xf>
    <xf numFmtId="4" fontId="8" fillId="0" borderId="9" xfId="2" applyNumberFormat="1" applyFont="1" applyBorder="1" applyAlignment="1">
      <alignment horizontal="right" vertical="center"/>
    </xf>
    <xf numFmtId="0" fontId="8" fillId="0" borderId="9" xfId="2" applyFont="1" applyBorder="1" applyAlignment="1">
      <alignment vertical="center"/>
    </xf>
    <xf numFmtId="0" fontId="15" fillId="0" borderId="12" xfId="2" applyFont="1" applyBorder="1" applyAlignment="1">
      <alignment horizontal="left" vertical="center"/>
    </xf>
    <xf numFmtId="0" fontId="15" fillId="0" borderId="12" xfId="2" applyFont="1" applyBorder="1" applyAlignment="1">
      <alignment horizontal="center" vertical="center"/>
    </xf>
    <xf numFmtId="49" fontId="15" fillId="0" borderId="12" xfId="2" applyNumberFormat="1" applyFont="1" applyBorder="1" applyAlignment="1">
      <alignment horizontal="center" vertical="center"/>
    </xf>
    <xf numFmtId="165" fontId="15" fillId="0" borderId="12" xfId="2" applyNumberFormat="1" applyFont="1" applyBorder="1" applyAlignment="1">
      <alignment horizontal="right" vertical="center"/>
    </xf>
    <xf numFmtId="4" fontId="15" fillId="0" borderId="12" xfId="2" applyNumberFormat="1" applyFont="1" applyBorder="1" applyAlignment="1">
      <alignment horizontal="right" vertical="center"/>
    </xf>
    <xf numFmtId="2" fontId="15" fillId="0" borderId="12" xfId="2" applyNumberFormat="1" applyFont="1" applyBorder="1" applyAlignment="1">
      <alignment horizontal="center" vertical="center"/>
    </xf>
    <xf numFmtId="164" fontId="15" fillId="0" borderId="12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49" fontId="8" fillId="0" borderId="10" xfId="2" applyNumberFormat="1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165" fontId="8" fillId="0" borderId="10" xfId="2" applyNumberFormat="1" applyFont="1" applyBorder="1" applyAlignment="1">
      <alignment horizontal="right" vertical="center"/>
    </xf>
    <xf numFmtId="4" fontId="8" fillId="0" borderId="10" xfId="2" applyNumberFormat="1" applyFont="1" applyBorder="1" applyAlignment="1">
      <alignment horizontal="right" vertical="center"/>
    </xf>
    <xf numFmtId="0" fontId="8" fillId="0" borderId="10" xfId="2" applyFont="1" applyBorder="1" applyAlignment="1">
      <alignment vertical="center"/>
    </xf>
    <xf numFmtId="0" fontId="8" fillId="0" borderId="12" xfId="2" applyFont="1" applyBorder="1" applyAlignment="1">
      <alignment horizontal="right" vertical="center"/>
    </xf>
    <xf numFmtId="0" fontId="8" fillId="0" borderId="12" xfId="2" applyFont="1" applyBorder="1" applyAlignment="1">
      <alignment horizontal="left" vertical="center" wrapText="1"/>
    </xf>
    <xf numFmtId="14" fontId="8" fillId="0" borderId="12" xfId="2" applyNumberFormat="1" applyFont="1" applyBorder="1" applyAlignment="1">
      <alignment horizontal="center" vertical="center"/>
    </xf>
    <xf numFmtId="49" fontId="8" fillId="0" borderId="12" xfId="2" applyNumberFormat="1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165" fontId="8" fillId="0" borderId="12" xfId="2" applyNumberFormat="1" applyFont="1" applyBorder="1" applyAlignment="1">
      <alignment horizontal="right" vertical="center"/>
    </xf>
    <xf numFmtId="4" fontId="8" fillId="0" borderId="12" xfId="2" applyNumberFormat="1" applyFont="1" applyBorder="1" applyAlignment="1">
      <alignment horizontal="right" vertical="center"/>
    </xf>
    <xf numFmtId="2" fontId="8" fillId="0" borderId="12" xfId="2" applyNumberFormat="1" applyFont="1" applyBorder="1" applyAlignment="1">
      <alignment vertical="center"/>
    </xf>
    <xf numFmtId="0" fontId="15" fillId="0" borderId="12" xfId="2" applyFont="1" applyBorder="1" applyAlignment="1">
      <alignment horizontal="left" vertical="center" wrapText="1"/>
    </xf>
    <xf numFmtId="2" fontId="15" fillId="0" borderId="12" xfId="2" applyNumberFormat="1" applyFont="1" applyBorder="1" applyAlignment="1">
      <alignment vertical="center"/>
    </xf>
    <xf numFmtId="49" fontId="8" fillId="0" borderId="12" xfId="2" applyNumberFormat="1" applyFont="1" applyBorder="1" applyAlignment="1">
      <alignment horizontal="center" vertical="center" textRotation="90" wrapText="1"/>
    </xf>
    <xf numFmtId="0" fontId="8" fillId="0" borderId="12" xfId="2" applyFont="1" applyBorder="1" applyAlignment="1">
      <alignment horizontal="center" vertical="center" wrapText="1"/>
    </xf>
    <xf numFmtId="164" fontId="8" fillId="0" borderId="12" xfId="2" applyNumberFormat="1" applyFont="1" applyBorder="1" applyAlignment="1">
      <alignment horizontal="center" vertical="center" textRotation="90" wrapText="1"/>
    </xf>
    <xf numFmtId="0" fontId="8" fillId="0" borderId="12" xfId="2" applyFont="1" applyBorder="1" applyAlignment="1">
      <alignment horizontal="center" vertical="center" textRotation="90" wrapText="1"/>
    </xf>
    <xf numFmtId="164" fontId="8" fillId="0" borderId="12" xfId="2" applyNumberFormat="1" applyFont="1" applyBorder="1" applyAlignment="1">
      <alignment horizontal="center" vertical="center"/>
    </xf>
    <xf numFmtId="0" fontId="8" fillId="0" borderId="12" xfId="2" applyFont="1" applyBorder="1" applyAlignment="1">
      <alignment vertical="center"/>
    </xf>
    <xf numFmtId="4" fontId="0" fillId="0" borderId="0" xfId="0" applyNumberFormat="1"/>
    <xf numFmtId="2" fontId="0" fillId="0" borderId="0" xfId="0" applyNumberFormat="1"/>
    <xf numFmtId="2" fontId="15" fillId="0" borderId="12" xfId="2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left" vertical="top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6" fillId="0" borderId="4" xfId="1" applyFont="1" applyBorder="1" applyAlignment="1">
      <alignment horizontal="center" vertical="top"/>
    </xf>
    <xf numFmtId="49" fontId="5" fillId="0" borderId="0" xfId="1" applyNumberFormat="1" applyFont="1" applyBorder="1" applyAlignment="1">
      <alignment horizontal="center" vertical="center"/>
    </xf>
    <xf numFmtId="0" fontId="8" fillId="0" borderId="4" xfId="2" applyFont="1" applyBorder="1" applyAlignment="1">
      <alignment vertical="justify"/>
    </xf>
    <xf numFmtId="0" fontId="14" fillId="0" borderId="4" xfId="0" applyFont="1" applyBorder="1" applyAlignment="1"/>
    <xf numFmtId="0" fontId="8" fillId="0" borderId="0" xfId="2" applyFont="1" applyBorder="1" applyAlignment="1">
      <alignment horizontal="left" vertical="top"/>
    </xf>
    <xf numFmtId="0" fontId="8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left"/>
    </xf>
    <xf numFmtId="0" fontId="8" fillId="0" borderId="7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textRotation="90"/>
    </xf>
    <xf numFmtId="0" fontId="8" fillId="0" borderId="12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textRotation="90" wrapText="1"/>
    </xf>
    <xf numFmtId="0" fontId="8" fillId="0" borderId="12" xfId="2" applyFont="1" applyBorder="1" applyAlignment="1">
      <alignment horizontal="center" vertical="center" textRotation="90"/>
    </xf>
    <xf numFmtId="49" fontId="8" fillId="0" borderId="7" xfId="2" applyNumberFormat="1" applyFont="1" applyBorder="1" applyAlignment="1">
      <alignment horizontal="center" vertical="center" wrapText="1"/>
    </xf>
    <xf numFmtId="0" fontId="8" fillId="0" borderId="8" xfId="2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8" fillId="0" borderId="12" xfId="2" applyFont="1" applyBorder="1" applyAlignment="1">
      <alignment horizontal="right" vertical="center"/>
    </xf>
    <xf numFmtId="0" fontId="14" fillId="0" borderId="12" xfId="0" applyFont="1" applyBorder="1" applyAlignment="1">
      <alignment horizontal="right" vertical="center"/>
    </xf>
    <xf numFmtId="49" fontId="8" fillId="0" borderId="12" xfId="2" applyNumberFormat="1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  <row r="52">
          <cell r="B52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opLeftCell="A22" workbookViewId="0">
      <selection activeCell="A9" sqref="A9:L9"/>
    </sheetView>
  </sheetViews>
  <sheetFormatPr defaultRowHeight="15"/>
  <cols>
    <col min="4" max="4" width="4.28515625" customWidth="1"/>
    <col min="6" max="6" width="11" customWidth="1"/>
    <col min="11" max="11" width="6.140625" customWidth="1"/>
    <col min="12" max="12" width="45.85546875" customWidth="1"/>
  </cols>
  <sheetData>
    <row r="1" spans="1:12" ht="16.5">
      <c r="A1" s="1" t="s">
        <v>57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5" t="s">
        <v>0</v>
      </c>
    </row>
    <row r="2" spans="1:12" ht="15.75">
      <c r="A2" s="2"/>
      <c r="B2" s="130" t="s">
        <v>1</v>
      </c>
      <c r="C2" s="130"/>
      <c r="D2" s="2"/>
      <c r="E2" s="2"/>
      <c r="F2" s="2"/>
      <c r="G2" s="2"/>
      <c r="H2" s="2"/>
      <c r="I2" s="2"/>
      <c r="J2" s="2"/>
      <c r="K2" s="2"/>
      <c r="L2" s="25" t="s">
        <v>2</v>
      </c>
    </row>
    <row r="3" spans="1:12" ht="16.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5" t="s">
        <v>3</v>
      </c>
    </row>
    <row r="4" spans="1:12" ht="17.25" thickBot="1">
      <c r="A4" s="3" t="s">
        <v>4</v>
      </c>
      <c r="B4" s="13"/>
      <c r="C4" s="13"/>
      <c r="D4" s="13"/>
      <c r="E4" s="19" t="s">
        <v>58</v>
      </c>
      <c r="F4" s="2"/>
      <c r="G4" s="2"/>
      <c r="H4" s="2"/>
      <c r="I4" s="2"/>
      <c r="J4" s="2"/>
      <c r="K4" s="2"/>
      <c r="L4" s="2"/>
    </row>
    <row r="5" spans="1:12" ht="63.75" customHeight="1">
      <c r="A5" s="129" t="s">
        <v>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5.75">
      <c r="A6" s="129" t="s">
        <v>6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2" ht="15.75">
      <c r="A7" s="129" t="s">
        <v>7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12" ht="16.5">
      <c r="A8" s="131" t="s">
        <v>204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2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</row>
    <row r="10" spans="1:12" ht="24.75" customHeight="1">
      <c r="A10" s="124" t="s">
        <v>9</v>
      </c>
      <c r="B10" s="124"/>
      <c r="C10" s="124"/>
      <c r="D10" s="124"/>
      <c r="E10" s="124"/>
      <c r="F10" s="126" t="s">
        <v>197</v>
      </c>
      <c r="G10" s="126"/>
      <c r="H10" s="22" t="s">
        <v>10</v>
      </c>
      <c r="I10" s="22"/>
      <c r="J10" s="22"/>
      <c r="K10" s="22"/>
      <c r="L10" s="22"/>
    </row>
    <row r="11" spans="1:12" ht="16.5">
      <c r="A11" s="4"/>
      <c r="B11" s="8"/>
      <c r="C11" s="8"/>
      <c r="D11" s="8"/>
      <c r="E11" s="20"/>
      <c r="F11" s="20"/>
      <c r="G11" s="20"/>
      <c r="H11" s="23"/>
      <c r="I11" s="23"/>
      <c r="J11" s="23"/>
      <c r="K11" s="24" t="s">
        <v>11</v>
      </c>
      <c r="L11" s="26">
        <v>1016</v>
      </c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7" t="s">
        <v>12</v>
      </c>
    </row>
    <row r="13" spans="1:12" ht="16.5">
      <c r="A13" s="124" t="s">
        <v>13</v>
      </c>
      <c r="B13" s="124"/>
      <c r="C13" s="16" t="s">
        <v>57</v>
      </c>
      <c r="D13" s="17"/>
      <c r="E13" s="17"/>
      <c r="F13" s="17"/>
      <c r="G13" s="17"/>
      <c r="H13" s="17"/>
      <c r="I13" s="17"/>
      <c r="J13" s="17"/>
      <c r="K13" s="7"/>
      <c r="L13" s="7"/>
    </row>
    <row r="14" spans="1:12" ht="16.5">
      <c r="A14" s="6"/>
      <c r="B14" s="6"/>
      <c r="C14" s="127" t="s">
        <v>26</v>
      </c>
      <c r="D14" s="127"/>
      <c r="E14" s="127"/>
      <c r="F14" s="127"/>
      <c r="G14" s="7"/>
      <c r="H14" s="7"/>
      <c r="I14" s="7"/>
      <c r="J14" s="7"/>
      <c r="K14" s="7"/>
      <c r="L14" s="7"/>
    </row>
    <row r="15" spans="1:12" ht="29.25" customHeight="1">
      <c r="A15" s="128" t="s">
        <v>14</v>
      </c>
      <c r="B15" s="128"/>
      <c r="C15" s="14" t="s">
        <v>59</v>
      </c>
      <c r="D15" s="12"/>
      <c r="E15" s="12"/>
      <c r="F15" s="2"/>
      <c r="G15" s="2"/>
      <c r="H15" s="2"/>
      <c r="I15" s="2"/>
      <c r="J15" s="2"/>
      <c r="K15" s="2"/>
      <c r="L15" s="2"/>
    </row>
    <row r="16" spans="1:12" ht="31.5" customHeight="1">
      <c r="A16" s="129" t="s">
        <v>15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>
      <c r="A17" s="7"/>
      <c r="B17" s="124" t="s">
        <v>16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</row>
    <row r="18" spans="1:12" ht="16.5">
      <c r="A18" s="6" t="s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6.5">
      <c r="A20" s="7"/>
      <c r="B20" s="7" t="s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22.5" customHeight="1">
      <c r="A21" s="8"/>
      <c r="B21" s="14" t="s">
        <v>198</v>
      </c>
      <c r="C21" s="1"/>
      <c r="D21" s="1"/>
      <c r="E21" s="1"/>
      <c r="F21" s="1"/>
      <c r="G21" s="7"/>
      <c r="H21" s="17"/>
      <c r="I21" s="17"/>
      <c r="J21" s="17"/>
      <c r="K21" s="7"/>
      <c r="L21" s="14" t="s">
        <v>199</v>
      </c>
    </row>
    <row r="22" spans="1:12">
      <c r="A22" s="9"/>
      <c r="B22" s="15" t="s">
        <v>19</v>
      </c>
      <c r="C22" s="15"/>
      <c r="D22" s="15"/>
      <c r="E22" s="15"/>
      <c r="F22" s="15"/>
      <c r="G22" s="9"/>
      <c r="H22" s="9" t="s">
        <v>20</v>
      </c>
      <c r="I22" s="9"/>
      <c r="J22" s="9"/>
      <c r="K22" s="9"/>
      <c r="L22" s="9" t="s">
        <v>21</v>
      </c>
    </row>
    <row r="23" spans="1:12" ht="16.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6.5">
      <c r="A24" s="124" t="s">
        <v>22</v>
      </c>
      <c r="B24" s="124"/>
      <c r="C24" s="124"/>
      <c r="D24" s="18" t="s">
        <v>204</v>
      </c>
      <c r="E24" s="21"/>
      <c r="F24" s="21"/>
      <c r="G24" s="7"/>
      <c r="H24" s="7"/>
      <c r="I24" s="7"/>
      <c r="J24" s="7"/>
      <c r="K24" s="7"/>
      <c r="L24" s="7"/>
    </row>
    <row r="25" spans="1:12" ht="16.5">
      <c r="A25" s="124" t="s">
        <v>23</v>
      </c>
      <c r="B25" s="124"/>
      <c r="C25" s="124"/>
      <c r="D25" s="18" t="s">
        <v>204</v>
      </c>
      <c r="E25" s="21"/>
      <c r="F25" s="21"/>
      <c r="G25" s="7"/>
      <c r="H25" s="7"/>
      <c r="I25" s="7"/>
      <c r="J25" s="7"/>
      <c r="K25" s="7"/>
      <c r="L25" s="7"/>
    </row>
    <row r="26" spans="1:12" ht="16.5">
      <c r="A26" s="10"/>
      <c r="B26" s="10"/>
      <c r="C26" s="10"/>
      <c r="D26" s="10"/>
      <c r="E26" s="7"/>
      <c r="F26" s="7"/>
      <c r="G26" s="7"/>
      <c r="H26" s="7"/>
      <c r="I26" s="7"/>
      <c r="J26" s="7"/>
      <c r="K26" s="7"/>
      <c r="L26" s="7"/>
    </row>
    <row r="27" spans="1:12" ht="28.5" customHeight="1">
      <c r="A27" s="125" t="s">
        <v>24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</row>
    <row r="28" spans="1:12">
      <c r="A28" s="11" t="s">
        <v>25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16">
    <mergeCell ref="B2:C2"/>
    <mergeCell ref="A5:L5"/>
    <mergeCell ref="A6:L6"/>
    <mergeCell ref="A7:L7"/>
    <mergeCell ref="A8:L8"/>
    <mergeCell ref="A9:L9"/>
    <mergeCell ref="B17:L17"/>
    <mergeCell ref="A24:C24"/>
    <mergeCell ref="A25:C25"/>
    <mergeCell ref="A27:L27"/>
    <mergeCell ref="A10:E10"/>
    <mergeCell ref="F10:G10"/>
    <mergeCell ref="A13:B13"/>
    <mergeCell ref="C14:F14"/>
    <mergeCell ref="A15:B15"/>
    <mergeCell ref="A16:L16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27"/>
  <sheetViews>
    <sheetView showZeros="0" tabSelected="1" topLeftCell="A77" zoomScale="80" zoomScaleNormal="80" workbookViewId="0">
      <selection activeCell="A75" sqref="A75:P126"/>
    </sheetView>
  </sheetViews>
  <sheetFormatPr defaultRowHeight="15"/>
  <cols>
    <col min="1" max="1" width="4.7109375" customWidth="1"/>
    <col min="2" max="2" width="28.42578125" customWidth="1"/>
    <col min="3" max="3" width="11.42578125" customWidth="1"/>
    <col min="4" max="4" width="10.140625" customWidth="1"/>
    <col min="5" max="5" width="5.5703125" customWidth="1"/>
    <col min="6" max="6" width="6" customWidth="1"/>
    <col min="7" max="7" width="6.85546875" customWidth="1"/>
    <col min="8" max="8" width="8.85546875" customWidth="1"/>
    <col min="9" max="9" width="9.140625" customWidth="1"/>
    <col min="10" max="10" width="7.42578125" customWidth="1"/>
    <col min="11" max="11" width="11.5703125" style="44" customWidth="1"/>
    <col min="12" max="12" width="11.28515625" customWidth="1"/>
    <col min="13" max="13" width="8.28515625" customWidth="1"/>
    <col min="14" max="14" width="11.28515625" customWidth="1"/>
    <col min="15" max="15" width="5.5703125" customWidth="1"/>
    <col min="16" max="16" width="4.85546875" customWidth="1"/>
    <col min="17" max="18" width="9.85546875" bestFit="1" customWidth="1"/>
  </cols>
  <sheetData>
    <row r="1" spans="1:16" ht="15" customHeight="1">
      <c r="A1" s="30" t="s">
        <v>27</v>
      </c>
      <c r="B1" s="30"/>
      <c r="C1" s="30"/>
      <c r="D1" s="32"/>
      <c r="E1" s="32"/>
      <c r="F1" s="32"/>
      <c r="G1" s="30"/>
      <c r="H1" s="30"/>
      <c r="I1" s="30"/>
      <c r="J1" s="30"/>
      <c r="K1" s="41"/>
      <c r="L1" s="30"/>
      <c r="M1" s="30"/>
      <c r="N1" s="30"/>
      <c r="O1" s="30"/>
      <c r="P1" s="30"/>
    </row>
    <row r="2" spans="1:16" ht="15" customHeight="1">
      <c r="A2" s="137" t="s">
        <v>28</v>
      </c>
      <c r="B2" s="137" t="s">
        <v>29</v>
      </c>
      <c r="C2" s="137" t="s">
        <v>30</v>
      </c>
      <c r="D2" s="144" t="s">
        <v>31</v>
      </c>
      <c r="E2" s="144"/>
      <c r="F2" s="144"/>
      <c r="G2" s="137" t="s">
        <v>32</v>
      </c>
      <c r="H2" s="137" t="s">
        <v>33</v>
      </c>
      <c r="I2" s="137"/>
      <c r="J2" s="137" t="s">
        <v>190</v>
      </c>
      <c r="K2" s="137" t="s">
        <v>34</v>
      </c>
      <c r="L2" s="137"/>
      <c r="M2" s="137"/>
      <c r="N2" s="137"/>
      <c r="O2" s="137"/>
      <c r="P2" s="139" t="s">
        <v>35</v>
      </c>
    </row>
    <row r="3" spans="1:16" ht="69" customHeight="1">
      <c r="A3" s="137"/>
      <c r="B3" s="137"/>
      <c r="C3" s="137"/>
      <c r="D3" s="78" t="s">
        <v>36</v>
      </c>
      <c r="E3" s="78" t="s">
        <v>37</v>
      </c>
      <c r="F3" s="78" t="s">
        <v>38</v>
      </c>
      <c r="G3" s="137"/>
      <c r="H3" s="79" t="s">
        <v>39</v>
      </c>
      <c r="I3" s="79" t="s">
        <v>40</v>
      </c>
      <c r="J3" s="138"/>
      <c r="K3" s="80" t="s">
        <v>39</v>
      </c>
      <c r="L3" s="81" t="s">
        <v>40</v>
      </c>
      <c r="M3" s="81" t="s">
        <v>41</v>
      </c>
      <c r="N3" s="81" t="s">
        <v>42</v>
      </c>
      <c r="O3" s="81" t="s">
        <v>43</v>
      </c>
      <c r="P3" s="140"/>
    </row>
    <row r="4" spans="1:16">
      <c r="A4" s="82">
        <v>1</v>
      </c>
      <c r="B4" s="82">
        <v>2</v>
      </c>
      <c r="C4" s="82">
        <v>3</v>
      </c>
      <c r="D4" s="83">
        <v>4</v>
      </c>
      <c r="E4" s="83">
        <v>5</v>
      </c>
      <c r="F4" s="83">
        <v>6</v>
      </c>
      <c r="G4" s="82">
        <v>7</v>
      </c>
      <c r="H4" s="82">
        <v>8</v>
      </c>
      <c r="I4" s="82">
        <v>9</v>
      </c>
      <c r="J4" s="82">
        <v>10</v>
      </c>
      <c r="K4" s="84">
        <v>11</v>
      </c>
      <c r="L4" s="82">
        <v>12</v>
      </c>
      <c r="M4" s="82">
        <v>13</v>
      </c>
      <c r="N4" s="82">
        <v>14</v>
      </c>
      <c r="O4" s="82">
        <v>15</v>
      </c>
      <c r="P4" s="82">
        <v>16</v>
      </c>
    </row>
    <row r="5" spans="1:16">
      <c r="A5" s="104">
        <v>1</v>
      </c>
      <c r="B5" s="105" t="s">
        <v>66</v>
      </c>
      <c r="C5" s="106">
        <v>42895</v>
      </c>
      <c r="D5" s="107" t="s">
        <v>62</v>
      </c>
      <c r="E5" s="107" t="s">
        <v>63</v>
      </c>
      <c r="F5" s="107" t="s">
        <v>63</v>
      </c>
      <c r="G5" s="108" t="s">
        <v>64</v>
      </c>
      <c r="H5" s="109">
        <v>1</v>
      </c>
      <c r="I5" s="110">
        <v>80</v>
      </c>
      <c r="J5" s="111" t="s">
        <v>65</v>
      </c>
      <c r="K5" s="109">
        <v>1</v>
      </c>
      <c r="L5" s="110">
        <v>80</v>
      </c>
      <c r="M5" s="110">
        <v>0</v>
      </c>
      <c r="N5" s="110">
        <f>L5-M5</f>
        <v>80</v>
      </c>
      <c r="O5" s="110">
        <v>0</v>
      </c>
      <c r="P5" s="108" t="s">
        <v>65</v>
      </c>
    </row>
    <row r="6" spans="1:16">
      <c r="A6" s="104">
        <v>2</v>
      </c>
      <c r="B6" s="105" t="s">
        <v>66</v>
      </c>
      <c r="C6" s="106">
        <v>42896</v>
      </c>
      <c r="D6" s="107" t="s">
        <v>191</v>
      </c>
      <c r="E6" s="107" t="s">
        <v>63</v>
      </c>
      <c r="F6" s="107" t="s">
        <v>63</v>
      </c>
      <c r="G6" s="108" t="s">
        <v>64</v>
      </c>
      <c r="H6" s="109">
        <v>1</v>
      </c>
      <c r="I6" s="110">
        <v>80</v>
      </c>
      <c r="J6" s="111" t="s">
        <v>65</v>
      </c>
      <c r="K6" s="109">
        <v>1</v>
      </c>
      <c r="L6" s="110">
        <v>80</v>
      </c>
      <c r="M6" s="110">
        <v>0</v>
      </c>
      <c r="N6" s="110">
        <f t="shared" ref="N6:N33" si="0">L6-M6</f>
        <v>80</v>
      </c>
      <c r="O6" s="110">
        <v>0</v>
      </c>
      <c r="P6" s="108" t="s">
        <v>65</v>
      </c>
    </row>
    <row r="7" spans="1:16">
      <c r="A7" s="104">
        <v>3</v>
      </c>
      <c r="B7" s="105" t="s">
        <v>66</v>
      </c>
      <c r="C7" s="106">
        <v>42897</v>
      </c>
      <c r="D7" s="107" t="s">
        <v>67</v>
      </c>
      <c r="E7" s="107" t="s">
        <v>63</v>
      </c>
      <c r="F7" s="107" t="s">
        <v>63</v>
      </c>
      <c r="G7" s="108" t="s">
        <v>64</v>
      </c>
      <c r="H7" s="109">
        <v>1</v>
      </c>
      <c r="I7" s="110">
        <v>80</v>
      </c>
      <c r="J7" s="111" t="s">
        <v>65</v>
      </c>
      <c r="K7" s="109">
        <v>1</v>
      </c>
      <c r="L7" s="110">
        <v>80</v>
      </c>
      <c r="M7" s="110">
        <v>0</v>
      </c>
      <c r="N7" s="110">
        <f t="shared" si="0"/>
        <v>80</v>
      </c>
      <c r="O7" s="110">
        <v>0</v>
      </c>
      <c r="P7" s="108" t="s">
        <v>65</v>
      </c>
    </row>
    <row r="8" spans="1:16">
      <c r="A8" s="104">
        <v>4</v>
      </c>
      <c r="B8" s="105" t="s">
        <v>68</v>
      </c>
      <c r="C8" s="108" t="s">
        <v>69</v>
      </c>
      <c r="D8" s="107" t="s">
        <v>70</v>
      </c>
      <c r="E8" s="107" t="s">
        <v>63</v>
      </c>
      <c r="F8" s="107" t="s">
        <v>63</v>
      </c>
      <c r="G8" s="108" t="s">
        <v>64</v>
      </c>
      <c r="H8" s="109">
        <v>1</v>
      </c>
      <c r="I8" s="110">
        <v>139</v>
      </c>
      <c r="J8" s="111">
        <v>40</v>
      </c>
      <c r="K8" s="109">
        <v>1</v>
      </c>
      <c r="L8" s="110">
        <f>I8+J8</f>
        <v>179</v>
      </c>
      <c r="M8" s="110">
        <f>I8</f>
        <v>139</v>
      </c>
      <c r="N8" s="110">
        <f t="shared" si="0"/>
        <v>40</v>
      </c>
      <c r="O8" s="110">
        <v>0</v>
      </c>
      <c r="P8" s="108" t="s">
        <v>65</v>
      </c>
    </row>
    <row r="9" spans="1:16">
      <c r="A9" s="104">
        <v>5</v>
      </c>
      <c r="B9" s="105" t="s">
        <v>71</v>
      </c>
      <c r="C9" s="108" t="s">
        <v>72</v>
      </c>
      <c r="D9" s="107" t="s">
        <v>73</v>
      </c>
      <c r="E9" s="107" t="s">
        <v>63</v>
      </c>
      <c r="F9" s="107" t="s">
        <v>63</v>
      </c>
      <c r="G9" s="108" t="s">
        <v>64</v>
      </c>
      <c r="H9" s="109">
        <v>1</v>
      </c>
      <c r="I9" s="110">
        <v>241</v>
      </c>
      <c r="J9" s="111">
        <v>85</v>
      </c>
      <c r="K9" s="109">
        <v>1</v>
      </c>
      <c r="L9" s="110">
        <f t="shared" ref="L9:L12" si="1">I9+J9</f>
        <v>326</v>
      </c>
      <c r="M9" s="110">
        <f t="shared" ref="M9:M12" si="2">I9</f>
        <v>241</v>
      </c>
      <c r="N9" s="110">
        <f t="shared" si="0"/>
        <v>85</v>
      </c>
      <c r="O9" s="110">
        <v>0</v>
      </c>
      <c r="P9" s="108" t="s">
        <v>65</v>
      </c>
    </row>
    <row r="10" spans="1:16">
      <c r="A10" s="104">
        <v>6</v>
      </c>
      <c r="B10" s="105" t="s">
        <v>74</v>
      </c>
      <c r="C10" s="108" t="s">
        <v>75</v>
      </c>
      <c r="D10" s="107" t="s">
        <v>76</v>
      </c>
      <c r="E10" s="107" t="s">
        <v>63</v>
      </c>
      <c r="F10" s="107" t="s">
        <v>63</v>
      </c>
      <c r="G10" s="108" t="s">
        <v>64</v>
      </c>
      <c r="H10" s="109">
        <v>1</v>
      </c>
      <c r="I10" s="110">
        <v>349</v>
      </c>
      <c r="J10" s="111">
        <v>120</v>
      </c>
      <c r="K10" s="109">
        <v>1</v>
      </c>
      <c r="L10" s="110">
        <f t="shared" si="1"/>
        <v>469</v>
      </c>
      <c r="M10" s="110">
        <f t="shared" si="2"/>
        <v>349</v>
      </c>
      <c r="N10" s="110">
        <f t="shared" si="0"/>
        <v>120</v>
      </c>
      <c r="O10" s="110">
        <v>0</v>
      </c>
      <c r="P10" s="108" t="s">
        <v>65</v>
      </c>
    </row>
    <row r="11" spans="1:16">
      <c r="A11" s="104">
        <v>7</v>
      </c>
      <c r="B11" s="105" t="s">
        <v>77</v>
      </c>
      <c r="C11" s="108" t="s">
        <v>78</v>
      </c>
      <c r="D11" s="107" t="s">
        <v>79</v>
      </c>
      <c r="E11" s="107" t="s">
        <v>63</v>
      </c>
      <c r="F11" s="107" t="s">
        <v>63</v>
      </c>
      <c r="G11" s="108" t="s">
        <v>64</v>
      </c>
      <c r="H11" s="109">
        <v>1</v>
      </c>
      <c r="I11" s="110">
        <v>123</v>
      </c>
      <c r="J11" s="111">
        <v>50</v>
      </c>
      <c r="K11" s="109">
        <v>1</v>
      </c>
      <c r="L11" s="110">
        <f t="shared" si="1"/>
        <v>173</v>
      </c>
      <c r="M11" s="110">
        <f t="shared" si="2"/>
        <v>123</v>
      </c>
      <c r="N11" s="110">
        <f t="shared" si="0"/>
        <v>50</v>
      </c>
      <c r="O11" s="110">
        <v>0</v>
      </c>
      <c r="P11" s="108" t="s">
        <v>65</v>
      </c>
    </row>
    <row r="12" spans="1:16">
      <c r="A12" s="104">
        <v>8</v>
      </c>
      <c r="B12" s="105" t="s">
        <v>77</v>
      </c>
      <c r="C12" s="108" t="s">
        <v>78</v>
      </c>
      <c r="D12" s="107" t="s">
        <v>80</v>
      </c>
      <c r="E12" s="107" t="s">
        <v>63</v>
      </c>
      <c r="F12" s="107" t="s">
        <v>63</v>
      </c>
      <c r="G12" s="108" t="s">
        <v>64</v>
      </c>
      <c r="H12" s="109">
        <v>1</v>
      </c>
      <c r="I12" s="110">
        <v>123</v>
      </c>
      <c r="J12" s="111">
        <v>50</v>
      </c>
      <c r="K12" s="109">
        <v>1</v>
      </c>
      <c r="L12" s="110">
        <f t="shared" si="1"/>
        <v>173</v>
      </c>
      <c r="M12" s="110">
        <f t="shared" si="2"/>
        <v>123</v>
      </c>
      <c r="N12" s="110">
        <f t="shared" si="0"/>
        <v>50</v>
      </c>
      <c r="O12" s="110">
        <v>0</v>
      </c>
      <c r="P12" s="108" t="s">
        <v>65</v>
      </c>
    </row>
    <row r="13" spans="1:16">
      <c r="A13" s="104">
        <v>9</v>
      </c>
      <c r="B13" s="105" t="s">
        <v>81</v>
      </c>
      <c r="C13" s="106">
        <v>42895</v>
      </c>
      <c r="D13" s="107" t="s">
        <v>82</v>
      </c>
      <c r="E13" s="107" t="s">
        <v>63</v>
      </c>
      <c r="F13" s="107" t="s">
        <v>63</v>
      </c>
      <c r="G13" s="108" t="s">
        <v>64</v>
      </c>
      <c r="H13" s="109">
        <v>1</v>
      </c>
      <c r="I13" s="110">
        <v>300</v>
      </c>
      <c r="J13" s="111" t="s">
        <v>65</v>
      </c>
      <c r="K13" s="109">
        <v>1</v>
      </c>
      <c r="L13" s="110">
        <v>300</v>
      </c>
      <c r="M13" s="110">
        <v>0</v>
      </c>
      <c r="N13" s="110">
        <f t="shared" si="0"/>
        <v>300</v>
      </c>
      <c r="O13" s="110">
        <v>0</v>
      </c>
      <c r="P13" s="108" t="s">
        <v>65</v>
      </c>
    </row>
    <row r="14" spans="1:16">
      <c r="A14" s="104">
        <v>10</v>
      </c>
      <c r="B14" s="105" t="s">
        <v>83</v>
      </c>
      <c r="C14" s="106">
        <v>42895</v>
      </c>
      <c r="D14" s="107" t="s">
        <v>84</v>
      </c>
      <c r="E14" s="107" t="s">
        <v>63</v>
      </c>
      <c r="F14" s="107" t="s">
        <v>63</v>
      </c>
      <c r="G14" s="108" t="s">
        <v>64</v>
      </c>
      <c r="H14" s="109">
        <v>1</v>
      </c>
      <c r="I14" s="110">
        <v>150</v>
      </c>
      <c r="J14" s="111" t="s">
        <v>65</v>
      </c>
      <c r="K14" s="109">
        <v>1</v>
      </c>
      <c r="L14" s="110">
        <v>150</v>
      </c>
      <c r="M14" s="110">
        <v>0</v>
      </c>
      <c r="N14" s="110">
        <f t="shared" si="0"/>
        <v>150</v>
      </c>
      <c r="O14" s="110">
        <v>0</v>
      </c>
      <c r="P14" s="108" t="s">
        <v>65</v>
      </c>
    </row>
    <row r="15" spans="1:16">
      <c r="A15" s="104">
        <v>11</v>
      </c>
      <c r="B15" s="105" t="s">
        <v>85</v>
      </c>
      <c r="C15" s="106">
        <v>42895</v>
      </c>
      <c r="D15" s="107" t="s">
        <v>86</v>
      </c>
      <c r="E15" s="107" t="s">
        <v>63</v>
      </c>
      <c r="F15" s="107" t="s">
        <v>63</v>
      </c>
      <c r="G15" s="108" t="s">
        <v>64</v>
      </c>
      <c r="H15" s="109">
        <v>1</v>
      </c>
      <c r="I15" s="110">
        <v>50</v>
      </c>
      <c r="J15" s="111" t="s">
        <v>65</v>
      </c>
      <c r="K15" s="109">
        <v>1</v>
      </c>
      <c r="L15" s="110">
        <v>50</v>
      </c>
      <c r="M15" s="110">
        <v>0</v>
      </c>
      <c r="N15" s="110">
        <f t="shared" si="0"/>
        <v>50</v>
      </c>
      <c r="O15" s="110">
        <v>0</v>
      </c>
      <c r="P15" s="108" t="s">
        <v>65</v>
      </c>
    </row>
    <row r="16" spans="1:16">
      <c r="A16" s="104">
        <v>12</v>
      </c>
      <c r="B16" s="105" t="s">
        <v>87</v>
      </c>
      <c r="C16" s="106">
        <v>42895</v>
      </c>
      <c r="D16" s="107" t="s">
        <v>88</v>
      </c>
      <c r="E16" s="107" t="s">
        <v>63</v>
      </c>
      <c r="F16" s="107" t="s">
        <v>63</v>
      </c>
      <c r="G16" s="108" t="s">
        <v>64</v>
      </c>
      <c r="H16" s="109">
        <v>1</v>
      </c>
      <c r="I16" s="110">
        <v>60</v>
      </c>
      <c r="J16" s="111" t="s">
        <v>65</v>
      </c>
      <c r="K16" s="109">
        <v>1</v>
      </c>
      <c r="L16" s="110">
        <v>60</v>
      </c>
      <c r="M16" s="110">
        <v>0</v>
      </c>
      <c r="N16" s="110">
        <f t="shared" si="0"/>
        <v>60</v>
      </c>
      <c r="O16" s="110">
        <v>0</v>
      </c>
      <c r="P16" s="108" t="s">
        <v>65</v>
      </c>
    </row>
    <row r="17" spans="1:16">
      <c r="A17" s="104">
        <v>13</v>
      </c>
      <c r="B17" s="105" t="s">
        <v>89</v>
      </c>
      <c r="C17" s="106">
        <v>42895</v>
      </c>
      <c r="D17" s="107" t="s">
        <v>90</v>
      </c>
      <c r="E17" s="107" t="s">
        <v>63</v>
      </c>
      <c r="F17" s="107" t="s">
        <v>63</v>
      </c>
      <c r="G17" s="108" t="s">
        <v>64</v>
      </c>
      <c r="H17" s="109">
        <v>1</v>
      </c>
      <c r="I17" s="110">
        <v>60</v>
      </c>
      <c r="J17" s="111" t="s">
        <v>65</v>
      </c>
      <c r="K17" s="109">
        <v>1</v>
      </c>
      <c r="L17" s="110">
        <v>60</v>
      </c>
      <c r="M17" s="110">
        <v>0</v>
      </c>
      <c r="N17" s="110">
        <f t="shared" si="0"/>
        <v>60</v>
      </c>
      <c r="O17" s="110">
        <v>0</v>
      </c>
      <c r="P17" s="108" t="s">
        <v>65</v>
      </c>
    </row>
    <row r="18" spans="1:16">
      <c r="A18" s="104">
        <v>14</v>
      </c>
      <c r="B18" s="105" t="s">
        <v>91</v>
      </c>
      <c r="C18" s="108" t="s">
        <v>72</v>
      </c>
      <c r="D18" s="107" t="s">
        <v>92</v>
      </c>
      <c r="E18" s="107" t="s">
        <v>63</v>
      </c>
      <c r="F18" s="107" t="s">
        <v>63</v>
      </c>
      <c r="G18" s="108" t="s">
        <v>64</v>
      </c>
      <c r="H18" s="109">
        <v>1</v>
      </c>
      <c r="I18" s="110">
        <v>181</v>
      </c>
      <c r="J18" s="111">
        <v>60</v>
      </c>
      <c r="K18" s="109">
        <v>1</v>
      </c>
      <c r="L18" s="110">
        <f>I18+J18</f>
        <v>241</v>
      </c>
      <c r="M18" s="110">
        <f>I18</f>
        <v>181</v>
      </c>
      <c r="N18" s="110">
        <f t="shared" si="0"/>
        <v>60</v>
      </c>
      <c r="O18" s="110">
        <v>0</v>
      </c>
      <c r="P18" s="108" t="s">
        <v>65</v>
      </c>
    </row>
    <row r="19" spans="1:16">
      <c r="A19" s="104">
        <v>15</v>
      </c>
      <c r="B19" s="105" t="s">
        <v>91</v>
      </c>
      <c r="C19" s="108" t="s">
        <v>72</v>
      </c>
      <c r="D19" s="107" t="s">
        <v>93</v>
      </c>
      <c r="E19" s="107" t="s">
        <v>63</v>
      </c>
      <c r="F19" s="107" t="s">
        <v>63</v>
      </c>
      <c r="G19" s="108" t="s">
        <v>64</v>
      </c>
      <c r="H19" s="109">
        <v>1</v>
      </c>
      <c r="I19" s="110">
        <v>181</v>
      </c>
      <c r="J19" s="111">
        <v>60</v>
      </c>
      <c r="K19" s="109">
        <v>1</v>
      </c>
      <c r="L19" s="110">
        <f t="shared" ref="L19:L27" si="3">I19+J19</f>
        <v>241</v>
      </c>
      <c r="M19" s="110">
        <f t="shared" ref="M19:M32" si="4">I19</f>
        <v>181</v>
      </c>
      <c r="N19" s="110">
        <f t="shared" si="0"/>
        <v>60</v>
      </c>
      <c r="O19" s="110">
        <v>0</v>
      </c>
      <c r="P19" s="108" t="s">
        <v>65</v>
      </c>
    </row>
    <row r="20" spans="1:16">
      <c r="A20" s="104">
        <v>16</v>
      </c>
      <c r="B20" s="105" t="s">
        <v>91</v>
      </c>
      <c r="C20" s="108" t="s">
        <v>94</v>
      </c>
      <c r="D20" s="107" t="s">
        <v>95</v>
      </c>
      <c r="E20" s="107" t="s">
        <v>63</v>
      </c>
      <c r="F20" s="107" t="s">
        <v>63</v>
      </c>
      <c r="G20" s="108" t="s">
        <v>64</v>
      </c>
      <c r="H20" s="109">
        <v>1</v>
      </c>
      <c r="I20" s="110">
        <v>181</v>
      </c>
      <c r="J20" s="111">
        <v>60</v>
      </c>
      <c r="K20" s="109">
        <v>1</v>
      </c>
      <c r="L20" s="110">
        <f t="shared" si="3"/>
        <v>241</v>
      </c>
      <c r="M20" s="110">
        <f t="shared" si="4"/>
        <v>181</v>
      </c>
      <c r="N20" s="110">
        <f t="shared" si="0"/>
        <v>60</v>
      </c>
      <c r="O20" s="110">
        <v>0</v>
      </c>
      <c r="P20" s="108" t="s">
        <v>65</v>
      </c>
    </row>
    <row r="21" spans="1:16">
      <c r="A21" s="104">
        <v>17</v>
      </c>
      <c r="B21" s="105" t="s">
        <v>91</v>
      </c>
      <c r="C21" s="108" t="s">
        <v>94</v>
      </c>
      <c r="D21" s="107" t="s">
        <v>96</v>
      </c>
      <c r="E21" s="107" t="s">
        <v>63</v>
      </c>
      <c r="F21" s="107" t="s">
        <v>63</v>
      </c>
      <c r="G21" s="108" t="s">
        <v>64</v>
      </c>
      <c r="H21" s="109">
        <v>1</v>
      </c>
      <c r="I21" s="110">
        <v>181</v>
      </c>
      <c r="J21" s="111">
        <v>60</v>
      </c>
      <c r="K21" s="109">
        <v>1</v>
      </c>
      <c r="L21" s="110">
        <f t="shared" si="3"/>
        <v>241</v>
      </c>
      <c r="M21" s="110">
        <f t="shared" si="4"/>
        <v>181</v>
      </c>
      <c r="N21" s="110">
        <f t="shared" si="0"/>
        <v>60</v>
      </c>
      <c r="O21" s="110">
        <v>0</v>
      </c>
      <c r="P21" s="108" t="s">
        <v>65</v>
      </c>
    </row>
    <row r="22" spans="1:16">
      <c r="A22" s="104">
        <v>18</v>
      </c>
      <c r="B22" s="105" t="s">
        <v>97</v>
      </c>
      <c r="C22" s="106">
        <v>41452</v>
      </c>
      <c r="D22" s="107" t="s">
        <v>98</v>
      </c>
      <c r="E22" s="107" t="s">
        <v>63</v>
      </c>
      <c r="F22" s="107" t="s">
        <v>63</v>
      </c>
      <c r="G22" s="108" t="s">
        <v>64</v>
      </c>
      <c r="H22" s="109">
        <v>1</v>
      </c>
      <c r="I22" s="110">
        <v>132</v>
      </c>
      <c r="J22" s="111">
        <v>30</v>
      </c>
      <c r="K22" s="109">
        <v>1</v>
      </c>
      <c r="L22" s="110">
        <f t="shared" si="3"/>
        <v>162</v>
      </c>
      <c r="M22" s="110">
        <f t="shared" si="4"/>
        <v>132</v>
      </c>
      <c r="N22" s="110">
        <f t="shared" si="0"/>
        <v>30</v>
      </c>
      <c r="O22" s="110">
        <v>0</v>
      </c>
      <c r="P22" s="108" t="s">
        <v>65</v>
      </c>
    </row>
    <row r="23" spans="1:16">
      <c r="A23" s="104">
        <v>19</v>
      </c>
      <c r="B23" s="105" t="s">
        <v>97</v>
      </c>
      <c r="C23" s="106">
        <v>41452</v>
      </c>
      <c r="D23" s="107" t="s">
        <v>99</v>
      </c>
      <c r="E23" s="107" t="s">
        <v>63</v>
      </c>
      <c r="F23" s="107" t="s">
        <v>63</v>
      </c>
      <c r="G23" s="108" t="s">
        <v>64</v>
      </c>
      <c r="H23" s="109">
        <v>1</v>
      </c>
      <c r="I23" s="110">
        <v>132</v>
      </c>
      <c r="J23" s="111">
        <v>30</v>
      </c>
      <c r="K23" s="109">
        <v>1</v>
      </c>
      <c r="L23" s="110">
        <f t="shared" si="3"/>
        <v>162</v>
      </c>
      <c r="M23" s="110">
        <f t="shared" si="4"/>
        <v>132</v>
      </c>
      <c r="N23" s="110">
        <f t="shared" si="0"/>
        <v>30</v>
      </c>
      <c r="O23" s="110">
        <v>0</v>
      </c>
      <c r="P23" s="108" t="s">
        <v>65</v>
      </c>
    </row>
    <row r="24" spans="1:16">
      <c r="A24" s="104">
        <v>20</v>
      </c>
      <c r="B24" s="105" t="s">
        <v>100</v>
      </c>
      <c r="C24" s="108" t="s">
        <v>101</v>
      </c>
      <c r="D24" s="107" t="s">
        <v>102</v>
      </c>
      <c r="E24" s="107" t="s">
        <v>63</v>
      </c>
      <c r="F24" s="107" t="s">
        <v>63</v>
      </c>
      <c r="G24" s="108" t="s">
        <v>64</v>
      </c>
      <c r="H24" s="109">
        <v>1</v>
      </c>
      <c r="I24" s="110">
        <v>143</v>
      </c>
      <c r="J24" s="111">
        <v>40</v>
      </c>
      <c r="K24" s="109">
        <v>1</v>
      </c>
      <c r="L24" s="110">
        <f t="shared" si="3"/>
        <v>183</v>
      </c>
      <c r="M24" s="110">
        <f t="shared" si="4"/>
        <v>143</v>
      </c>
      <c r="N24" s="110">
        <f t="shared" si="0"/>
        <v>40</v>
      </c>
      <c r="O24" s="110">
        <v>0</v>
      </c>
      <c r="P24" s="108" t="s">
        <v>65</v>
      </c>
    </row>
    <row r="25" spans="1:16">
      <c r="A25" s="104">
        <v>21</v>
      </c>
      <c r="B25" s="105" t="s">
        <v>103</v>
      </c>
      <c r="C25" s="108" t="s">
        <v>101</v>
      </c>
      <c r="D25" s="107" t="s">
        <v>104</v>
      </c>
      <c r="E25" s="107" t="s">
        <v>63</v>
      </c>
      <c r="F25" s="107" t="s">
        <v>63</v>
      </c>
      <c r="G25" s="108" t="s">
        <v>64</v>
      </c>
      <c r="H25" s="109">
        <v>1</v>
      </c>
      <c r="I25" s="110">
        <v>143</v>
      </c>
      <c r="J25" s="111">
        <v>40</v>
      </c>
      <c r="K25" s="109">
        <v>1</v>
      </c>
      <c r="L25" s="110">
        <f t="shared" si="3"/>
        <v>183</v>
      </c>
      <c r="M25" s="110">
        <f t="shared" si="4"/>
        <v>143</v>
      </c>
      <c r="N25" s="110">
        <f t="shared" si="0"/>
        <v>40</v>
      </c>
      <c r="O25" s="110">
        <v>0</v>
      </c>
      <c r="P25" s="108" t="s">
        <v>65</v>
      </c>
    </row>
    <row r="26" spans="1:16">
      <c r="A26" s="104">
        <v>22</v>
      </c>
      <c r="B26" s="105" t="s">
        <v>103</v>
      </c>
      <c r="C26" s="108" t="s">
        <v>101</v>
      </c>
      <c r="D26" s="107" t="s">
        <v>105</v>
      </c>
      <c r="E26" s="107" t="s">
        <v>63</v>
      </c>
      <c r="F26" s="107" t="s">
        <v>63</v>
      </c>
      <c r="G26" s="108" t="s">
        <v>64</v>
      </c>
      <c r="H26" s="109">
        <v>1</v>
      </c>
      <c r="I26" s="110">
        <v>143</v>
      </c>
      <c r="J26" s="111">
        <v>40</v>
      </c>
      <c r="K26" s="109">
        <v>1</v>
      </c>
      <c r="L26" s="110">
        <f t="shared" si="3"/>
        <v>183</v>
      </c>
      <c r="M26" s="110">
        <f t="shared" si="4"/>
        <v>143</v>
      </c>
      <c r="N26" s="110">
        <f t="shared" si="0"/>
        <v>40</v>
      </c>
      <c r="O26" s="110">
        <v>0</v>
      </c>
      <c r="P26" s="108" t="s">
        <v>65</v>
      </c>
    </row>
    <row r="27" spans="1:16">
      <c r="A27" s="104">
        <v>23</v>
      </c>
      <c r="B27" s="105" t="s">
        <v>103</v>
      </c>
      <c r="C27" s="108" t="s">
        <v>101</v>
      </c>
      <c r="D27" s="107" t="s">
        <v>106</v>
      </c>
      <c r="E27" s="107" t="s">
        <v>63</v>
      </c>
      <c r="F27" s="107" t="s">
        <v>63</v>
      </c>
      <c r="G27" s="108" t="s">
        <v>64</v>
      </c>
      <c r="H27" s="109">
        <v>1</v>
      </c>
      <c r="I27" s="110">
        <v>143</v>
      </c>
      <c r="J27" s="111">
        <v>40</v>
      </c>
      <c r="K27" s="109">
        <v>1</v>
      </c>
      <c r="L27" s="110">
        <f t="shared" si="3"/>
        <v>183</v>
      </c>
      <c r="M27" s="110">
        <f t="shared" si="4"/>
        <v>143</v>
      </c>
      <c r="N27" s="110">
        <f t="shared" si="0"/>
        <v>40</v>
      </c>
      <c r="O27" s="110">
        <v>0</v>
      </c>
      <c r="P27" s="108" t="s">
        <v>65</v>
      </c>
    </row>
    <row r="28" spans="1:16">
      <c r="A28" s="104">
        <v>24</v>
      </c>
      <c r="B28" s="105" t="s">
        <v>107</v>
      </c>
      <c r="C28" s="108" t="s">
        <v>101</v>
      </c>
      <c r="D28" s="107" t="s">
        <v>108</v>
      </c>
      <c r="E28" s="107" t="s">
        <v>63</v>
      </c>
      <c r="F28" s="107" t="s">
        <v>63</v>
      </c>
      <c r="G28" s="108" t="s">
        <v>64</v>
      </c>
      <c r="H28" s="109">
        <v>1</v>
      </c>
      <c r="I28" s="110">
        <v>143</v>
      </c>
      <c r="J28" s="111">
        <v>40</v>
      </c>
      <c r="K28" s="109">
        <v>1</v>
      </c>
      <c r="L28" s="110">
        <f>I28+J28</f>
        <v>183</v>
      </c>
      <c r="M28" s="110">
        <f>I28</f>
        <v>143</v>
      </c>
      <c r="N28" s="110">
        <f>L28-M28</f>
        <v>40</v>
      </c>
      <c r="O28" s="110">
        <v>0</v>
      </c>
      <c r="P28" s="108" t="s">
        <v>65</v>
      </c>
    </row>
    <row r="29" spans="1:16">
      <c r="A29" s="104">
        <v>25</v>
      </c>
      <c r="B29" s="105" t="s">
        <v>109</v>
      </c>
      <c r="C29" s="108" t="s">
        <v>110</v>
      </c>
      <c r="D29" s="107" t="s">
        <v>111</v>
      </c>
      <c r="E29" s="107" t="s">
        <v>63</v>
      </c>
      <c r="F29" s="107" t="s">
        <v>63</v>
      </c>
      <c r="G29" s="108" t="s">
        <v>64</v>
      </c>
      <c r="H29" s="109">
        <v>1</v>
      </c>
      <c r="I29" s="110">
        <v>3250</v>
      </c>
      <c r="J29" s="111" t="s">
        <v>65</v>
      </c>
      <c r="K29" s="109">
        <v>1</v>
      </c>
      <c r="L29" s="110">
        <v>3250</v>
      </c>
      <c r="M29" s="110">
        <v>1353.44</v>
      </c>
      <c r="N29" s="110">
        <f t="shared" si="0"/>
        <v>1896.56</v>
      </c>
      <c r="O29" s="110">
        <v>0</v>
      </c>
      <c r="P29" s="108" t="s">
        <v>65</v>
      </c>
    </row>
    <row r="30" spans="1:16">
      <c r="A30" s="104">
        <v>26</v>
      </c>
      <c r="B30" s="105" t="s">
        <v>112</v>
      </c>
      <c r="C30" s="108" t="s">
        <v>113</v>
      </c>
      <c r="D30" s="107" t="s">
        <v>114</v>
      </c>
      <c r="E30" s="107" t="s">
        <v>63</v>
      </c>
      <c r="F30" s="107" t="s">
        <v>63</v>
      </c>
      <c r="G30" s="108" t="s">
        <v>64</v>
      </c>
      <c r="H30" s="109">
        <v>1</v>
      </c>
      <c r="I30" s="110">
        <v>137</v>
      </c>
      <c r="J30" s="111">
        <v>40</v>
      </c>
      <c r="K30" s="109">
        <v>1</v>
      </c>
      <c r="L30" s="110">
        <f>J30+I30</f>
        <v>177</v>
      </c>
      <c r="M30" s="110">
        <f t="shared" si="4"/>
        <v>137</v>
      </c>
      <c r="N30" s="110">
        <f t="shared" si="0"/>
        <v>40</v>
      </c>
      <c r="O30" s="110">
        <v>0</v>
      </c>
      <c r="P30" s="108" t="s">
        <v>65</v>
      </c>
    </row>
    <row r="31" spans="1:16">
      <c r="A31" s="104">
        <v>27</v>
      </c>
      <c r="B31" s="105" t="s">
        <v>112</v>
      </c>
      <c r="C31" s="108" t="s">
        <v>115</v>
      </c>
      <c r="D31" s="107" t="s">
        <v>116</v>
      </c>
      <c r="E31" s="107" t="s">
        <v>63</v>
      </c>
      <c r="F31" s="107" t="s">
        <v>63</v>
      </c>
      <c r="G31" s="108" t="s">
        <v>64</v>
      </c>
      <c r="H31" s="109">
        <v>1</v>
      </c>
      <c r="I31" s="110">
        <v>157</v>
      </c>
      <c r="J31" s="111">
        <v>50</v>
      </c>
      <c r="K31" s="109">
        <v>1</v>
      </c>
      <c r="L31" s="110">
        <f t="shared" ref="L31:L32" si="5">J31+I31</f>
        <v>207</v>
      </c>
      <c r="M31" s="110">
        <f t="shared" si="4"/>
        <v>157</v>
      </c>
      <c r="N31" s="110">
        <f t="shared" si="0"/>
        <v>50</v>
      </c>
      <c r="O31" s="110">
        <v>0</v>
      </c>
      <c r="P31" s="108" t="s">
        <v>65</v>
      </c>
    </row>
    <row r="32" spans="1:16">
      <c r="A32" s="104">
        <v>28</v>
      </c>
      <c r="B32" s="105" t="s">
        <v>112</v>
      </c>
      <c r="C32" s="108" t="s">
        <v>72</v>
      </c>
      <c r="D32" s="107" t="s">
        <v>117</v>
      </c>
      <c r="E32" s="107" t="s">
        <v>63</v>
      </c>
      <c r="F32" s="107" t="s">
        <v>63</v>
      </c>
      <c r="G32" s="108" t="s">
        <v>64</v>
      </c>
      <c r="H32" s="109">
        <v>1</v>
      </c>
      <c r="I32" s="110">
        <v>160</v>
      </c>
      <c r="J32" s="111">
        <v>55</v>
      </c>
      <c r="K32" s="109">
        <v>1</v>
      </c>
      <c r="L32" s="110">
        <f t="shared" si="5"/>
        <v>215</v>
      </c>
      <c r="M32" s="110">
        <f t="shared" si="4"/>
        <v>160</v>
      </c>
      <c r="N32" s="110">
        <f t="shared" si="0"/>
        <v>55</v>
      </c>
      <c r="O32" s="110">
        <v>0</v>
      </c>
      <c r="P32" s="108" t="s">
        <v>65</v>
      </c>
    </row>
    <row r="33" spans="1:16">
      <c r="A33" s="104">
        <v>29</v>
      </c>
      <c r="B33" s="105" t="s">
        <v>118</v>
      </c>
      <c r="C33" s="106">
        <v>42895</v>
      </c>
      <c r="D33" s="107" t="s">
        <v>119</v>
      </c>
      <c r="E33" s="107" t="s">
        <v>63</v>
      </c>
      <c r="F33" s="107" t="s">
        <v>63</v>
      </c>
      <c r="G33" s="108" t="s">
        <v>64</v>
      </c>
      <c r="H33" s="109">
        <v>1</v>
      </c>
      <c r="I33" s="110">
        <v>700</v>
      </c>
      <c r="J33" s="111" t="s">
        <v>65</v>
      </c>
      <c r="K33" s="109">
        <v>1</v>
      </c>
      <c r="L33" s="110">
        <v>700</v>
      </c>
      <c r="M33" s="110">
        <v>0</v>
      </c>
      <c r="N33" s="110">
        <f t="shared" si="0"/>
        <v>700</v>
      </c>
      <c r="O33" s="110">
        <v>0</v>
      </c>
      <c r="P33" s="108" t="s">
        <v>65</v>
      </c>
    </row>
    <row r="34" spans="1:16">
      <c r="A34" s="104">
        <v>30</v>
      </c>
      <c r="B34" s="105" t="s">
        <v>120</v>
      </c>
      <c r="C34" s="108" t="s">
        <v>121</v>
      </c>
      <c r="D34" s="107" t="s">
        <v>122</v>
      </c>
      <c r="E34" s="107" t="s">
        <v>63</v>
      </c>
      <c r="F34" s="107" t="s">
        <v>63</v>
      </c>
      <c r="G34" s="108" t="s">
        <v>64</v>
      </c>
      <c r="H34" s="109">
        <v>1</v>
      </c>
      <c r="I34" s="110">
        <v>145</v>
      </c>
      <c r="J34" s="111">
        <v>45</v>
      </c>
      <c r="K34" s="109">
        <v>1</v>
      </c>
      <c r="L34" s="110">
        <f>J34+I34</f>
        <v>190</v>
      </c>
      <c r="M34" s="110">
        <f>I34</f>
        <v>145</v>
      </c>
      <c r="N34" s="110">
        <f>L34-M34</f>
        <v>45</v>
      </c>
      <c r="O34" s="110">
        <v>0</v>
      </c>
      <c r="P34" s="108" t="s">
        <v>65</v>
      </c>
    </row>
    <row r="35" spans="1:16" s="52" customFormat="1">
      <c r="A35" s="91" t="s">
        <v>189</v>
      </c>
      <c r="B35" s="112"/>
      <c r="C35" s="92"/>
      <c r="D35" s="93"/>
      <c r="E35" s="93"/>
      <c r="F35" s="93"/>
      <c r="G35" s="92"/>
      <c r="H35" s="94">
        <f>SUM(H5:H34)</f>
        <v>30</v>
      </c>
      <c r="I35" s="95">
        <f>SUM(I5:I34)</f>
        <v>8087</v>
      </c>
      <c r="J35" s="113">
        <f>SUM(J8:J34)</f>
        <v>1035</v>
      </c>
      <c r="K35" s="94">
        <f>SUM(K5:K34)</f>
        <v>30</v>
      </c>
      <c r="L35" s="95">
        <f>SUM(L5:L34)</f>
        <v>9122</v>
      </c>
      <c r="M35" s="95">
        <f>SUM(M5:M34)</f>
        <v>4630.4400000000005</v>
      </c>
      <c r="N35" s="95">
        <f>SUM(N5:N34)</f>
        <v>4491.5599999999995</v>
      </c>
      <c r="O35" s="95"/>
      <c r="P35" s="92"/>
    </row>
    <row r="36" spans="1:16">
      <c r="A36" s="145"/>
      <c r="B36" s="146"/>
      <c r="C36" s="85"/>
      <c r="D36" s="86"/>
      <c r="E36" s="86"/>
      <c r="F36" s="86"/>
      <c r="G36" s="87"/>
      <c r="H36" s="88"/>
      <c r="I36" s="89"/>
      <c r="J36" s="90"/>
      <c r="K36" s="88"/>
      <c r="L36" s="89"/>
      <c r="M36" s="89"/>
      <c r="N36" s="89"/>
      <c r="O36" s="89"/>
      <c r="P36" s="87"/>
    </row>
    <row r="37" spans="1:16">
      <c r="A37" s="147"/>
      <c r="B37" s="148"/>
      <c r="C37" s="98"/>
      <c r="D37" s="99"/>
      <c r="E37" s="99"/>
      <c r="F37" s="99"/>
      <c r="G37" s="100"/>
      <c r="H37" s="101"/>
      <c r="I37" s="102"/>
      <c r="J37" s="103"/>
      <c r="K37" s="101"/>
      <c r="L37" s="102"/>
      <c r="M37" s="102"/>
      <c r="N37" s="102"/>
      <c r="O37" s="102"/>
      <c r="P37" s="100"/>
    </row>
    <row r="38" spans="1:16">
      <c r="A38" s="30" t="s">
        <v>27</v>
      </c>
      <c r="B38" s="30"/>
      <c r="C38" s="30"/>
      <c r="D38" s="32"/>
      <c r="E38" s="32"/>
      <c r="F38" s="32"/>
      <c r="G38" s="30"/>
      <c r="H38" s="30"/>
      <c r="I38" s="30"/>
      <c r="J38" s="30"/>
      <c r="K38" s="41"/>
      <c r="L38" s="30"/>
      <c r="M38" s="30"/>
      <c r="N38" s="30"/>
      <c r="O38" s="30"/>
      <c r="P38" s="30"/>
    </row>
    <row r="39" spans="1:16">
      <c r="A39" s="137" t="s">
        <v>28</v>
      </c>
      <c r="B39" s="137" t="s">
        <v>29</v>
      </c>
      <c r="C39" s="137" t="s">
        <v>30</v>
      </c>
      <c r="D39" s="144" t="s">
        <v>31</v>
      </c>
      <c r="E39" s="144"/>
      <c r="F39" s="144"/>
      <c r="G39" s="137" t="s">
        <v>32</v>
      </c>
      <c r="H39" s="137" t="s">
        <v>33</v>
      </c>
      <c r="I39" s="137"/>
      <c r="J39" s="137" t="s">
        <v>190</v>
      </c>
      <c r="K39" s="137" t="s">
        <v>34</v>
      </c>
      <c r="L39" s="137"/>
      <c r="M39" s="137"/>
      <c r="N39" s="137"/>
      <c r="O39" s="137"/>
      <c r="P39" s="139" t="s">
        <v>35</v>
      </c>
    </row>
    <row r="40" spans="1:16" ht="69" customHeight="1">
      <c r="A40" s="137"/>
      <c r="B40" s="137"/>
      <c r="C40" s="137"/>
      <c r="D40" s="78" t="s">
        <v>36</v>
      </c>
      <c r="E40" s="78" t="s">
        <v>37</v>
      </c>
      <c r="F40" s="78" t="s">
        <v>38</v>
      </c>
      <c r="G40" s="137"/>
      <c r="H40" s="79" t="s">
        <v>39</v>
      </c>
      <c r="I40" s="79" t="s">
        <v>40</v>
      </c>
      <c r="J40" s="138"/>
      <c r="K40" s="80" t="s">
        <v>39</v>
      </c>
      <c r="L40" s="81" t="s">
        <v>40</v>
      </c>
      <c r="M40" s="81" t="s">
        <v>41</v>
      </c>
      <c r="N40" s="81" t="s">
        <v>42</v>
      </c>
      <c r="O40" s="81" t="s">
        <v>43</v>
      </c>
      <c r="P40" s="140"/>
    </row>
    <row r="41" spans="1:16">
      <c r="A41" s="82">
        <v>1</v>
      </c>
      <c r="B41" s="82">
        <v>2</v>
      </c>
      <c r="C41" s="82">
        <v>3</v>
      </c>
      <c r="D41" s="83">
        <v>4</v>
      </c>
      <c r="E41" s="83">
        <v>5</v>
      </c>
      <c r="F41" s="83">
        <v>6</v>
      </c>
      <c r="G41" s="82">
        <v>7</v>
      </c>
      <c r="H41" s="82">
        <v>8</v>
      </c>
      <c r="I41" s="82">
        <v>9</v>
      </c>
      <c r="J41" s="82">
        <v>10</v>
      </c>
      <c r="K41" s="84">
        <v>11</v>
      </c>
      <c r="L41" s="82">
        <v>12</v>
      </c>
      <c r="M41" s="82">
        <v>13</v>
      </c>
      <c r="N41" s="82">
        <v>14</v>
      </c>
      <c r="O41" s="82">
        <v>15</v>
      </c>
      <c r="P41" s="82">
        <v>16</v>
      </c>
    </row>
    <row r="42" spans="1:16">
      <c r="A42" s="104">
        <v>31</v>
      </c>
      <c r="B42" s="105" t="s">
        <v>123</v>
      </c>
      <c r="C42" s="108" t="s">
        <v>124</v>
      </c>
      <c r="D42" s="107" t="s">
        <v>125</v>
      </c>
      <c r="E42" s="107" t="s">
        <v>63</v>
      </c>
      <c r="F42" s="107" t="s">
        <v>63</v>
      </c>
      <c r="G42" s="108" t="s">
        <v>64</v>
      </c>
      <c r="H42" s="109">
        <v>1</v>
      </c>
      <c r="I42" s="110">
        <v>196</v>
      </c>
      <c r="J42" s="111">
        <v>60</v>
      </c>
      <c r="K42" s="109">
        <v>1</v>
      </c>
      <c r="L42" s="110">
        <f>I42+J42</f>
        <v>256</v>
      </c>
      <c r="M42" s="110">
        <f>I42</f>
        <v>196</v>
      </c>
      <c r="N42" s="110">
        <f>L42-M42</f>
        <v>60</v>
      </c>
      <c r="O42" s="110">
        <v>0</v>
      </c>
      <c r="P42" s="108" t="s">
        <v>65</v>
      </c>
    </row>
    <row r="43" spans="1:16">
      <c r="A43" s="104">
        <v>32</v>
      </c>
      <c r="B43" s="105" t="s">
        <v>126</v>
      </c>
      <c r="C43" s="106">
        <v>41452</v>
      </c>
      <c r="D43" s="107" t="s">
        <v>127</v>
      </c>
      <c r="E43" s="107" t="s">
        <v>63</v>
      </c>
      <c r="F43" s="107" t="s">
        <v>63</v>
      </c>
      <c r="G43" s="108" t="s">
        <v>64</v>
      </c>
      <c r="H43" s="109">
        <v>1</v>
      </c>
      <c r="I43" s="110">
        <v>123</v>
      </c>
      <c r="J43" s="111">
        <v>35</v>
      </c>
      <c r="K43" s="109">
        <v>1</v>
      </c>
      <c r="L43" s="110">
        <f t="shared" ref="L43:L71" si="6">I43+J43</f>
        <v>158</v>
      </c>
      <c r="M43" s="110">
        <f t="shared" ref="M43:M71" si="7">I43</f>
        <v>123</v>
      </c>
      <c r="N43" s="110">
        <f t="shared" ref="N43:N71" si="8">L43-M43</f>
        <v>35</v>
      </c>
      <c r="O43" s="110">
        <v>0</v>
      </c>
      <c r="P43" s="108" t="s">
        <v>65</v>
      </c>
    </row>
    <row r="44" spans="1:16">
      <c r="A44" s="104">
        <v>33</v>
      </c>
      <c r="B44" s="105" t="s">
        <v>128</v>
      </c>
      <c r="C44" s="108" t="s">
        <v>124</v>
      </c>
      <c r="D44" s="107" t="s">
        <v>129</v>
      </c>
      <c r="E44" s="107" t="s">
        <v>63</v>
      </c>
      <c r="F44" s="107" t="s">
        <v>63</v>
      </c>
      <c r="G44" s="108" t="s">
        <v>64</v>
      </c>
      <c r="H44" s="109">
        <v>1</v>
      </c>
      <c r="I44" s="110">
        <v>196</v>
      </c>
      <c r="J44" s="111">
        <v>60</v>
      </c>
      <c r="K44" s="109">
        <v>1</v>
      </c>
      <c r="L44" s="110">
        <f t="shared" si="6"/>
        <v>256</v>
      </c>
      <c r="M44" s="110">
        <f t="shared" si="7"/>
        <v>196</v>
      </c>
      <c r="N44" s="110">
        <f t="shared" si="8"/>
        <v>60</v>
      </c>
      <c r="O44" s="110">
        <v>0</v>
      </c>
      <c r="P44" s="108" t="s">
        <v>65</v>
      </c>
    </row>
    <row r="45" spans="1:16">
      <c r="A45" s="104">
        <v>34</v>
      </c>
      <c r="B45" s="105" t="s">
        <v>130</v>
      </c>
      <c r="C45" s="108" t="s">
        <v>131</v>
      </c>
      <c r="D45" s="107" t="s">
        <v>132</v>
      </c>
      <c r="E45" s="107" t="s">
        <v>63</v>
      </c>
      <c r="F45" s="107" t="s">
        <v>63</v>
      </c>
      <c r="G45" s="108" t="s">
        <v>64</v>
      </c>
      <c r="H45" s="109">
        <v>1</v>
      </c>
      <c r="I45" s="110">
        <v>164</v>
      </c>
      <c r="J45" s="111">
        <v>55</v>
      </c>
      <c r="K45" s="109">
        <v>1</v>
      </c>
      <c r="L45" s="110">
        <f t="shared" si="6"/>
        <v>219</v>
      </c>
      <c r="M45" s="110">
        <f t="shared" si="7"/>
        <v>164</v>
      </c>
      <c r="N45" s="110">
        <f t="shared" si="8"/>
        <v>55</v>
      </c>
      <c r="O45" s="110">
        <v>0</v>
      </c>
      <c r="P45" s="108" t="s">
        <v>65</v>
      </c>
    </row>
    <row r="46" spans="1:16">
      <c r="A46" s="104">
        <v>35</v>
      </c>
      <c r="B46" s="105" t="s">
        <v>133</v>
      </c>
      <c r="C46" s="108" t="s">
        <v>134</v>
      </c>
      <c r="D46" s="107" t="s">
        <v>135</v>
      </c>
      <c r="E46" s="107" t="s">
        <v>63</v>
      </c>
      <c r="F46" s="107" t="s">
        <v>63</v>
      </c>
      <c r="G46" s="108" t="s">
        <v>64</v>
      </c>
      <c r="H46" s="109">
        <v>1</v>
      </c>
      <c r="I46" s="110">
        <v>152</v>
      </c>
      <c r="J46" s="111">
        <v>50</v>
      </c>
      <c r="K46" s="109">
        <v>1</v>
      </c>
      <c r="L46" s="110">
        <f t="shared" si="6"/>
        <v>202</v>
      </c>
      <c r="M46" s="110">
        <f t="shared" si="7"/>
        <v>152</v>
      </c>
      <c r="N46" s="110">
        <f t="shared" si="8"/>
        <v>50</v>
      </c>
      <c r="O46" s="110">
        <v>0</v>
      </c>
      <c r="P46" s="108" t="s">
        <v>65</v>
      </c>
    </row>
    <row r="47" spans="1:16">
      <c r="A47" s="104">
        <v>36</v>
      </c>
      <c r="B47" s="105" t="s">
        <v>133</v>
      </c>
      <c r="C47" s="108" t="s">
        <v>134</v>
      </c>
      <c r="D47" s="107" t="s">
        <v>136</v>
      </c>
      <c r="E47" s="107" t="s">
        <v>63</v>
      </c>
      <c r="F47" s="107" t="s">
        <v>63</v>
      </c>
      <c r="G47" s="108" t="s">
        <v>64</v>
      </c>
      <c r="H47" s="109">
        <v>1</v>
      </c>
      <c r="I47" s="110">
        <v>152</v>
      </c>
      <c r="J47" s="111">
        <v>50</v>
      </c>
      <c r="K47" s="109">
        <v>1</v>
      </c>
      <c r="L47" s="110">
        <f t="shared" si="6"/>
        <v>202</v>
      </c>
      <c r="M47" s="110">
        <f t="shared" si="7"/>
        <v>152</v>
      </c>
      <c r="N47" s="110">
        <f t="shared" si="8"/>
        <v>50</v>
      </c>
      <c r="O47" s="110">
        <v>0</v>
      </c>
      <c r="P47" s="108" t="s">
        <v>65</v>
      </c>
    </row>
    <row r="48" spans="1:16">
      <c r="A48" s="104">
        <v>37</v>
      </c>
      <c r="B48" s="105" t="s">
        <v>133</v>
      </c>
      <c r="C48" s="108" t="s">
        <v>137</v>
      </c>
      <c r="D48" s="107" t="s">
        <v>138</v>
      </c>
      <c r="E48" s="107" t="s">
        <v>63</v>
      </c>
      <c r="F48" s="107" t="s">
        <v>63</v>
      </c>
      <c r="G48" s="108" t="s">
        <v>64</v>
      </c>
      <c r="H48" s="109">
        <v>1</v>
      </c>
      <c r="I48" s="110">
        <v>164</v>
      </c>
      <c r="J48" s="111">
        <v>55</v>
      </c>
      <c r="K48" s="109">
        <v>1</v>
      </c>
      <c r="L48" s="110">
        <f t="shared" si="6"/>
        <v>219</v>
      </c>
      <c r="M48" s="110">
        <f t="shared" si="7"/>
        <v>164</v>
      </c>
      <c r="N48" s="110">
        <f t="shared" si="8"/>
        <v>55</v>
      </c>
      <c r="O48" s="110">
        <v>0</v>
      </c>
      <c r="P48" s="108" t="s">
        <v>65</v>
      </c>
    </row>
    <row r="49" spans="1:18">
      <c r="A49" s="104">
        <v>38</v>
      </c>
      <c r="B49" s="105" t="s">
        <v>133</v>
      </c>
      <c r="C49" s="108" t="s">
        <v>137</v>
      </c>
      <c r="D49" s="107" t="s">
        <v>139</v>
      </c>
      <c r="E49" s="107" t="s">
        <v>63</v>
      </c>
      <c r="F49" s="107" t="s">
        <v>63</v>
      </c>
      <c r="G49" s="108" t="s">
        <v>64</v>
      </c>
      <c r="H49" s="109">
        <v>1</v>
      </c>
      <c r="I49" s="110">
        <v>164</v>
      </c>
      <c r="J49" s="111">
        <v>55</v>
      </c>
      <c r="K49" s="109">
        <v>1</v>
      </c>
      <c r="L49" s="110">
        <f t="shared" si="6"/>
        <v>219</v>
      </c>
      <c r="M49" s="110">
        <f t="shared" si="7"/>
        <v>164</v>
      </c>
      <c r="N49" s="110">
        <f t="shared" si="8"/>
        <v>55</v>
      </c>
      <c r="O49" s="110">
        <v>0</v>
      </c>
      <c r="P49" s="108" t="s">
        <v>65</v>
      </c>
    </row>
    <row r="50" spans="1:18">
      <c r="A50" s="104">
        <v>39</v>
      </c>
      <c r="B50" s="105" t="s">
        <v>133</v>
      </c>
      <c r="C50" s="108" t="s">
        <v>131</v>
      </c>
      <c r="D50" s="107" t="s">
        <v>140</v>
      </c>
      <c r="E50" s="107" t="s">
        <v>63</v>
      </c>
      <c r="F50" s="107" t="s">
        <v>63</v>
      </c>
      <c r="G50" s="108" t="s">
        <v>64</v>
      </c>
      <c r="H50" s="109">
        <v>1</v>
      </c>
      <c r="I50" s="110">
        <v>164</v>
      </c>
      <c r="J50" s="111">
        <v>55</v>
      </c>
      <c r="K50" s="109">
        <v>1</v>
      </c>
      <c r="L50" s="110">
        <f t="shared" si="6"/>
        <v>219</v>
      </c>
      <c r="M50" s="110">
        <f t="shared" si="7"/>
        <v>164</v>
      </c>
      <c r="N50" s="110">
        <f t="shared" si="8"/>
        <v>55</v>
      </c>
      <c r="O50" s="110">
        <v>0</v>
      </c>
      <c r="P50" s="108" t="s">
        <v>65</v>
      </c>
    </row>
    <row r="51" spans="1:18">
      <c r="A51" s="104">
        <v>40</v>
      </c>
      <c r="B51" s="105" t="s">
        <v>133</v>
      </c>
      <c r="C51" s="108" t="s">
        <v>115</v>
      </c>
      <c r="D51" s="107" t="s">
        <v>141</v>
      </c>
      <c r="E51" s="107" t="s">
        <v>63</v>
      </c>
      <c r="F51" s="107" t="s">
        <v>63</v>
      </c>
      <c r="G51" s="108" t="s">
        <v>64</v>
      </c>
      <c r="H51" s="109">
        <v>1</v>
      </c>
      <c r="I51" s="110">
        <v>184</v>
      </c>
      <c r="J51" s="111">
        <v>60</v>
      </c>
      <c r="K51" s="109">
        <v>1</v>
      </c>
      <c r="L51" s="110">
        <f t="shared" si="6"/>
        <v>244</v>
      </c>
      <c r="M51" s="110">
        <f t="shared" si="7"/>
        <v>184</v>
      </c>
      <c r="N51" s="110">
        <f t="shared" si="8"/>
        <v>60</v>
      </c>
      <c r="O51" s="110">
        <v>0</v>
      </c>
      <c r="P51" s="108" t="s">
        <v>65</v>
      </c>
    </row>
    <row r="52" spans="1:18">
      <c r="A52" s="104">
        <v>41</v>
      </c>
      <c r="B52" s="105" t="s">
        <v>133</v>
      </c>
      <c r="C52" s="108" t="s">
        <v>115</v>
      </c>
      <c r="D52" s="107" t="s">
        <v>142</v>
      </c>
      <c r="E52" s="107" t="s">
        <v>63</v>
      </c>
      <c r="F52" s="107" t="s">
        <v>63</v>
      </c>
      <c r="G52" s="108" t="s">
        <v>64</v>
      </c>
      <c r="H52" s="109">
        <v>1</v>
      </c>
      <c r="I52" s="110">
        <v>184</v>
      </c>
      <c r="J52" s="111">
        <v>60</v>
      </c>
      <c r="K52" s="109">
        <v>1</v>
      </c>
      <c r="L52" s="110">
        <f t="shared" si="6"/>
        <v>244</v>
      </c>
      <c r="M52" s="110">
        <f t="shared" si="7"/>
        <v>184</v>
      </c>
      <c r="N52" s="110">
        <f t="shared" si="8"/>
        <v>60</v>
      </c>
      <c r="O52" s="110">
        <v>0</v>
      </c>
      <c r="P52" s="108" t="s">
        <v>65</v>
      </c>
    </row>
    <row r="53" spans="1:18">
      <c r="A53" s="104">
        <v>42</v>
      </c>
      <c r="B53" s="105" t="s">
        <v>133</v>
      </c>
      <c r="C53" s="108" t="s">
        <v>115</v>
      </c>
      <c r="D53" s="107" t="s">
        <v>143</v>
      </c>
      <c r="E53" s="107" t="s">
        <v>63</v>
      </c>
      <c r="F53" s="107" t="s">
        <v>63</v>
      </c>
      <c r="G53" s="108" t="s">
        <v>64</v>
      </c>
      <c r="H53" s="109">
        <v>1</v>
      </c>
      <c r="I53" s="110">
        <v>184</v>
      </c>
      <c r="J53" s="111">
        <v>60</v>
      </c>
      <c r="K53" s="109">
        <v>1</v>
      </c>
      <c r="L53" s="110">
        <f t="shared" si="6"/>
        <v>244</v>
      </c>
      <c r="M53" s="110">
        <f t="shared" si="7"/>
        <v>184</v>
      </c>
      <c r="N53" s="110">
        <f t="shared" si="8"/>
        <v>60</v>
      </c>
      <c r="O53" s="110">
        <v>0</v>
      </c>
      <c r="P53" s="108" t="s">
        <v>65</v>
      </c>
    </row>
    <row r="54" spans="1:18">
      <c r="A54" s="104">
        <v>43</v>
      </c>
      <c r="B54" s="105" t="s">
        <v>133</v>
      </c>
      <c r="C54" s="108" t="s">
        <v>124</v>
      </c>
      <c r="D54" s="107" t="s">
        <v>144</v>
      </c>
      <c r="E54" s="107" t="s">
        <v>63</v>
      </c>
      <c r="F54" s="107" t="s">
        <v>63</v>
      </c>
      <c r="G54" s="108" t="s">
        <v>64</v>
      </c>
      <c r="H54" s="109">
        <v>1</v>
      </c>
      <c r="I54" s="110">
        <v>196</v>
      </c>
      <c r="J54" s="111">
        <v>60</v>
      </c>
      <c r="K54" s="109">
        <v>1</v>
      </c>
      <c r="L54" s="110">
        <f t="shared" si="6"/>
        <v>256</v>
      </c>
      <c r="M54" s="110">
        <f t="shared" si="7"/>
        <v>196</v>
      </c>
      <c r="N54" s="110">
        <f t="shared" si="8"/>
        <v>60</v>
      </c>
      <c r="O54" s="110">
        <v>0</v>
      </c>
      <c r="P54" s="108" t="s">
        <v>65</v>
      </c>
      <c r="R54" s="120"/>
    </row>
    <row r="55" spans="1:18">
      <c r="A55" s="104">
        <v>44</v>
      </c>
      <c r="B55" s="105" t="s">
        <v>133</v>
      </c>
      <c r="C55" s="108" t="s">
        <v>124</v>
      </c>
      <c r="D55" s="107" t="s">
        <v>145</v>
      </c>
      <c r="E55" s="107" t="s">
        <v>63</v>
      </c>
      <c r="F55" s="107" t="s">
        <v>63</v>
      </c>
      <c r="G55" s="108" t="s">
        <v>64</v>
      </c>
      <c r="H55" s="109">
        <v>1</v>
      </c>
      <c r="I55" s="110">
        <v>196</v>
      </c>
      <c r="J55" s="111">
        <v>60</v>
      </c>
      <c r="K55" s="109">
        <v>1</v>
      </c>
      <c r="L55" s="110">
        <f t="shared" si="6"/>
        <v>256</v>
      </c>
      <c r="M55" s="110">
        <f t="shared" si="7"/>
        <v>196</v>
      </c>
      <c r="N55" s="110">
        <f t="shared" si="8"/>
        <v>60</v>
      </c>
      <c r="O55" s="110">
        <v>0</v>
      </c>
      <c r="P55" s="108" t="s">
        <v>65</v>
      </c>
    </row>
    <row r="56" spans="1:18">
      <c r="A56" s="104">
        <v>45</v>
      </c>
      <c r="B56" s="105" t="s">
        <v>133</v>
      </c>
      <c r="C56" s="108" t="s">
        <v>124</v>
      </c>
      <c r="D56" s="107" t="s">
        <v>146</v>
      </c>
      <c r="E56" s="107" t="s">
        <v>63</v>
      </c>
      <c r="F56" s="107" t="s">
        <v>63</v>
      </c>
      <c r="G56" s="108" t="s">
        <v>64</v>
      </c>
      <c r="H56" s="109">
        <v>1</v>
      </c>
      <c r="I56" s="110">
        <v>196</v>
      </c>
      <c r="J56" s="111">
        <v>60</v>
      </c>
      <c r="K56" s="109">
        <v>1</v>
      </c>
      <c r="L56" s="110">
        <f t="shared" si="6"/>
        <v>256</v>
      </c>
      <c r="M56" s="110">
        <f t="shared" si="7"/>
        <v>196</v>
      </c>
      <c r="N56" s="110">
        <f t="shared" si="8"/>
        <v>60</v>
      </c>
      <c r="O56" s="110">
        <v>0</v>
      </c>
      <c r="P56" s="108" t="s">
        <v>65</v>
      </c>
    </row>
    <row r="57" spans="1:18">
      <c r="A57" s="104">
        <v>46</v>
      </c>
      <c r="B57" s="105" t="s">
        <v>133</v>
      </c>
      <c r="C57" s="108" t="s">
        <v>124</v>
      </c>
      <c r="D57" s="107" t="s">
        <v>147</v>
      </c>
      <c r="E57" s="107" t="s">
        <v>63</v>
      </c>
      <c r="F57" s="107" t="s">
        <v>63</v>
      </c>
      <c r="G57" s="108" t="s">
        <v>64</v>
      </c>
      <c r="H57" s="109">
        <v>1</v>
      </c>
      <c r="I57" s="110">
        <v>196</v>
      </c>
      <c r="J57" s="111">
        <v>60</v>
      </c>
      <c r="K57" s="109">
        <v>1</v>
      </c>
      <c r="L57" s="110">
        <f t="shared" si="6"/>
        <v>256</v>
      </c>
      <c r="M57" s="110">
        <f t="shared" si="7"/>
        <v>196</v>
      </c>
      <c r="N57" s="110">
        <f t="shared" si="8"/>
        <v>60</v>
      </c>
      <c r="O57" s="110">
        <v>0</v>
      </c>
      <c r="P57" s="108" t="s">
        <v>65</v>
      </c>
    </row>
    <row r="58" spans="1:18">
      <c r="A58" s="104">
        <v>47</v>
      </c>
      <c r="B58" s="105" t="s">
        <v>133</v>
      </c>
      <c r="C58" s="108" t="s">
        <v>72</v>
      </c>
      <c r="D58" s="107" t="s">
        <v>148</v>
      </c>
      <c r="E58" s="107" t="s">
        <v>63</v>
      </c>
      <c r="F58" s="107" t="s">
        <v>63</v>
      </c>
      <c r="G58" s="108" t="s">
        <v>64</v>
      </c>
      <c r="H58" s="109">
        <v>1</v>
      </c>
      <c r="I58" s="110">
        <v>172</v>
      </c>
      <c r="J58" s="111">
        <v>55</v>
      </c>
      <c r="K58" s="109">
        <v>1</v>
      </c>
      <c r="L58" s="110">
        <f t="shared" si="6"/>
        <v>227</v>
      </c>
      <c r="M58" s="110">
        <f t="shared" si="7"/>
        <v>172</v>
      </c>
      <c r="N58" s="110">
        <f t="shared" si="8"/>
        <v>55</v>
      </c>
      <c r="O58" s="110">
        <v>0</v>
      </c>
      <c r="P58" s="108" t="s">
        <v>65</v>
      </c>
    </row>
    <row r="59" spans="1:18">
      <c r="A59" s="104">
        <v>48</v>
      </c>
      <c r="B59" s="105" t="s">
        <v>133</v>
      </c>
      <c r="C59" s="108" t="s">
        <v>149</v>
      </c>
      <c r="D59" s="107" t="s">
        <v>150</v>
      </c>
      <c r="E59" s="107" t="s">
        <v>63</v>
      </c>
      <c r="F59" s="107" t="s">
        <v>63</v>
      </c>
      <c r="G59" s="108" t="s">
        <v>64</v>
      </c>
      <c r="H59" s="109">
        <v>1</v>
      </c>
      <c r="I59" s="110">
        <v>159</v>
      </c>
      <c r="J59" s="111">
        <v>55</v>
      </c>
      <c r="K59" s="109">
        <v>1</v>
      </c>
      <c r="L59" s="110">
        <f t="shared" si="6"/>
        <v>214</v>
      </c>
      <c r="M59" s="110">
        <f t="shared" si="7"/>
        <v>159</v>
      </c>
      <c r="N59" s="110">
        <f t="shared" si="8"/>
        <v>55</v>
      </c>
      <c r="O59" s="110">
        <v>0</v>
      </c>
      <c r="P59" s="108" t="s">
        <v>65</v>
      </c>
    </row>
    <row r="60" spans="1:18">
      <c r="A60" s="104">
        <v>49</v>
      </c>
      <c r="B60" s="105" t="s">
        <v>133</v>
      </c>
      <c r="C60" s="108" t="s">
        <v>149</v>
      </c>
      <c r="D60" s="107" t="s">
        <v>151</v>
      </c>
      <c r="E60" s="107" t="s">
        <v>63</v>
      </c>
      <c r="F60" s="107" t="s">
        <v>63</v>
      </c>
      <c r="G60" s="108" t="s">
        <v>64</v>
      </c>
      <c r="H60" s="109">
        <v>1</v>
      </c>
      <c r="I60" s="110">
        <v>159</v>
      </c>
      <c r="J60" s="111">
        <v>55</v>
      </c>
      <c r="K60" s="109">
        <v>1</v>
      </c>
      <c r="L60" s="110">
        <f t="shared" si="6"/>
        <v>214</v>
      </c>
      <c r="M60" s="110">
        <f t="shared" si="7"/>
        <v>159</v>
      </c>
      <c r="N60" s="110">
        <f t="shared" si="8"/>
        <v>55</v>
      </c>
      <c r="O60" s="110">
        <v>0</v>
      </c>
      <c r="P60" s="108" t="s">
        <v>65</v>
      </c>
    </row>
    <row r="61" spans="1:18">
      <c r="A61" s="104">
        <v>50</v>
      </c>
      <c r="B61" s="105" t="s">
        <v>133</v>
      </c>
      <c r="C61" s="108" t="s">
        <v>149</v>
      </c>
      <c r="D61" s="107" t="s">
        <v>152</v>
      </c>
      <c r="E61" s="107" t="s">
        <v>63</v>
      </c>
      <c r="F61" s="107" t="s">
        <v>63</v>
      </c>
      <c r="G61" s="108" t="s">
        <v>64</v>
      </c>
      <c r="H61" s="109">
        <v>1</v>
      </c>
      <c r="I61" s="110">
        <v>159</v>
      </c>
      <c r="J61" s="111">
        <v>55</v>
      </c>
      <c r="K61" s="109">
        <v>1</v>
      </c>
      <c r="L61" s="110">
        <f t="shared" si="6"/>
        <v>214</v>
      </c>
      <c r="M61" s="110">
        <f t="shared" si="7"/>
        <v>159</v>
      </c>
      <c r="N61" s="110">
        <f t="shared" si="8"/>
        <v>55</v>
      </c>
      <c r="O61" s="110">
        <v>0</v>
      </c>
      <c r="P61" s="108" t="s">
        <v>65</v>
      </c>
      <c r="R61" s="120"/>
    </row>
    <row r="62" spans="1:18">
      <c r="A62" s="104">
        <v>51</v>
      </c>
      <c r="B62" s="105" t="s">
        <v>133</v>
      </c>
      <c r="C62" s="108" t="s">
        <v>149</v>
      </c>
      <c r="D62" s="107" t="s">
        <v>153</v>
      </c>
      <c r="E62" s="107" t="s">
        <v>63</v>
      </c>
      <c r="F62" s="107" t="s">
        <v>63</v>
      </c>
      <c r="G62" s="108" t="s">
        <v>64</v>
      </c>
      <c r="H62" s="109">
        <v>1</v>
      </c>
      <c r="I62" s="110">
        <v>159</v>
      </c>
      <c r="J62" s="111">
        <v>55</v>
      </c>
      <c r="K62" s="109">
        <v>1</v>
      </c>
      <c r="L62" s="110">
        <f t="shared" si="6"/>
        <v>214</v>
      </c>
      <c r="M62" s="110">
        <f t="shared" si="7"/>
        <v>159</v>
      </c>
      <c r="N62" s="110">
        <f t="shared" si="8"/>
        <v>55</v>
      </c>
      <c r="O62" s="110">
        <v>0</v>
      </c>
      <c r="P62" s="108" t="s">
        <v>65</v>
      </c>
    </row>
    <row r="63" spans="1:18">
      <c r="A63" s="104">
        <v>52</v>
      </c>
      <c r="B63" s="105" t="s">
        <v>133</v>
      </c>
      <c r="C63" s="108" t="s">
        <v>154</v>
      </c>
      <c r="D63" s="107" t="s">
        <v>155</v>
      </c>
      <c r="E63" s="107" t="s">
        <v>63</v>
      </c>
      <c r="F63" s="107" t="s">
        <v>63</v>
      </c>
      <c r="G63" s="108" t="s">
        <v>64</v>
      </c>
      <c r="H63" s="109">
        <v>1</v>
      </c>
      <c r="I63" s="110">
        <v>172</v>
      </c>
      <c r="J63" s="111">
        <v>55</v>
      </c>
      <c r="K63" s="109">
        <v>1</v>
      </c>
      <c r="L63" s="110">
        <f t="shared" si="6"/>
        <v>227</v>
      </c>
      <c r="M63" s="110">
        <f t="shared" si="7"/>
        <v>172</v>
      </c>
      <c r="N63" s="110">
        <f t="shared" si="8"/>
        <v>55</v>
      </c>
      <c r="O63" s="110">
        <v>0</v>
      </c>
      <c r="P63" s="108" t="s">
        <v>65</v>
      </c>
      <c r="R63" s="120"/>
    </row>
    <row r="64" spans="1:18">
      <c r="A64" s="104">
        <v>53</v>
      </c>
      <c r="B64" s="105" t="s">
        <v>133</v>
      </c>
      <c r="C64" s="108" t="s">
        <v>156</v>
      </c>
      <c r="D64" s="107" t="s">
        <v>157</v>
      </c>
      <c r="E64" s="107" t="s">
        <v>63</v>
      </c>
      <c r="F64" s="107" t="s">
        <v>63</v>
      </c>
      <c r="G64" s="108" t="s">
        <v>64</v>
      </c>
      <c r="H64" s="109">
        <v>1</v>
      </c>
      <c r="I64" s="110">
        <v>172</v>
      </c>
      <c r="J64" s="111">
        <v>55</v>
      </c>
      <c r="K64" s="109">
        <v>1</v>
      </c>
      <c r="L64" s="110">
        <f t="shared" si="6"/>
        <v>227</v>
      </c>
      <c r="M64" s="110">
        <f t="shared" si="7"/>
        <v>172</v>
      </c>
      <c r="N64" s="110">
        <f t="shared" si="8"/>
        <v>55</v>
      </c>
      <c r="O64" s="110">
        <v>0</v>
      </c>
      <c r="P64" s="108" t="s">
        <v>65</v>
      </c>
    </row>
    <row r="65" spans="1:18">
      <c r="A65" s="104">
        <v>54</v>
      </c>
      <c r="B65" s="105" t="s">
        <v>133</v>
      </c>
      <c r="C65" s="108" t="s">
        <v>158</v>
      </c>
      <c r="D65" s="107" t="s">
        <v>159</v>
      </c>
      <c r="E65" s="107" t="s">
        <v>63</v>
      </c>
      <c r="F65" s="107" t="s">
        <v>63</v>
      </c>
      <c r="G65" s="108" t="s">
        <v>64</v>
      </c>
      <c r="H65" s="109">
        <v>1</v>
      </c>
      <c r="I65" s="110">
        <v>214</v>
      </c>
      <c r="J65" s="111">
        <v>75</v>
      </c>
      <c r="K65" s="109">
        <v>1</v>
      </c>
      <c r="L65" s="110">
        <f t="shared" si="6"/>
        <v>289</v>
      </c>
      <c r="M65" s="110">
        <f t="shared" si="7"/>
        <v>214</v>
      </c>
      <c r="N65" s="110">
        <f t="shared" si="8"/>
        <v>75</v>
      </c>
      <c r="O65" s="110">
        <v>0</v>
      </c>
      <c r="P65" s="108" t="s">
        <v>65</v>
      </c>
    </row>
    <row r="66" spans="1:18">
      <c r="A66" s="104">
        <v>55</v>
      </c>
      <c r="B66" s="105" t="s">
        <v>133</v>
      </c>
      <c r="C66" s="108" t="s">
        <v>158</v>
      </c>
      <c r="D66" s="107" t="s">
        <v>160</v>
      </c>
      <c r="E66" s="107" t="s">
        <v>63</v>
      </c>
      <c r="F66" s="107" t="s">
        <v>63</v>
      </c>
      <c r="G66" s="108" t="s">
        <v>64</v>
      </c>
      <c r="H66" s="109">
        <v>1</v>
      </c>
      <c r="I66" s="110">
        <v>214</v>
      </c>
      <c r="J66" s="111">
        <v>75</v>
      </c>
      <c r="K66" s="109">
        <v>1</v>
      </c>
      <c r="L66" s="110">
        <f t="shared" si="6"/>
        <v>289</v>
      </c>
      <c r="M66" s="110">
        <f t="shared" si="7"/>
        <v>214</v>
      </c>
      <c r="N66" s="110">
        <f t="shared" si="8"/>
        <v>75</v>
      </c>
      <c r="O66" s="110">
        <v>0</v>
      </c>
      <c r="P66" s="108" t="s">
        <v>65</v>
      </c>
    </row>
    <row r="67" spans="1:18">
      <c r="A67" s="104">
        <v>56</v>
      </c>
      <c r="B67" s="105" t="s">
        <v>133</v>
      </c>
      <c r="C67" s="108" t="s">
        <v>158</v>
      </c>
      <c r="D67" s="107" t="s">
        <v>161</v>
      </c>
      <c r="E67" s="107" t="s">
        <v>63</v>
      </c>
      <c r="F67" s="107" t="s">
        <v>63</v>
      </c>
      <c r="G67" s="108" t="s">
        <v>64</v>
      </c>
      <c r="H67" s="109">
        <v>1</v>
      </c>
      <c r="I67" s="110">
        <v>214</v>
      </c>
      <c r="J67" s="111">
        <v>75</v>
      </c>
      <c r="K67" s="109">
        <v>1</v>
      </c>
      <c r="L67" s="110">
        <f t="shared" si="6"/>
        <v>289</v>
      </c>
      <c r="M67" s="110">
        <f t="shared" si="7"/>
        <v>214</v>
      </c>
      <c r="N67" s="110">
        <f t="shared" si="8"/>
        <v>75</v>
      </c>
      <c r="O67" s="110">
        <v>0</v>
      </c>
      <c r="P67" s="108" t="s">
        <v>65</v>
      </c>
    </row>
    <row r="68" spans="1:18">
      <c r="A68" s="104">
        <v>57</v>
      </c>
      <c r="B68" s="105" t="s">
        <v>133</v>
      </c>
      <c r="C68" s="108" t="s">
        <v>158</v>
      </c>
      <c r="D68" s="107" t="s">
        <v>162</v>
      </c>
      <c r="E68" s="107" t="s">
        <v>63</v>
      </c>
      <c r="F68" s="107" t="s">
        <v>63</v>
      </c>
      <c r="G68" s="108" t="s">
        <v>64</v>
      </c>
      <c r="H68" s="109">
        <v>1</v>
      </c>
      <c r="I68" s="110">
        <v>214</v>
      </c>
      <c r="J68" s="111">
        <v>75</v>
      </c>
      <c r="K68" s="109">
        <v>1</v>
      </c>
      <c r="L68" s="110">
        <f t="shared" si="6"/>
        <v>289</v>
      </c>
      <c r="M68" s="110">
        <f t="shared" si="7"/>
        <v>214</v>
      </c>
      <c r="N68" s="110">
        <f t="shared" si="8"/>
        <v>75</v>
      </c>
      <c r="O68" s="110">
        <v>0</v>
      </c>
      <c r="P68" s="108" t="s">
        <v>65</v>
      </c>
    </row>
    <row r="69" spans="1:18">
      <c r="A69" s="104">
        <v>58</v>
      </c>
      <c r="B69" s="105" t="s">
        <v>163</v>
      </c>
      <c r="C69" s="108" t="s">
        <v>156</v>
      </c>
      <c r="D69" s="107" t="s">
        <v>164</v>
      </c>
      <c r="E69" s="107" t="s">
        <v>63</v>
      </c>
      <c r="F69" s="107" t="s">
        <v>63</v>
      </c>
      <c r="G69" s="108" t="s">
        <v>64</v>
      </c>
      <c r="H69" s="109">
        <v>1</v>
      </c>
      <c r="I69" s="110">
        <v>172</v>
      </c>
      <c r="J69" s="111">
        <v>55</v>
      </c>
      <c r="K69" s="109">
        <v>1</v>
      </c>
      <c r="L69" s="110">
        <f t="shared" si="6"/>
        <v>227</v>
      </c>
      <c r="M69" s="110">
        <f t="shared" si="7"/>
        <v>172</v>
      </c>
      <c r="N69" s="110">
        <f t="shared" si="8"/>
        <v>55</v>
      </c>
      <c r="O69" s="110">
        <v>0</v>
      </c>
      <c r="P69" s="108" t="s">
        <v>65</v>
      </c>
    </row>
    <row r="70" spans="1:18">
      <c r="A70" s="104">
        <v>59</v>
      </c>
      <c r="B70" s="105" t="s">
        <v>165</v>
      </c>
      <c r="C70" s="108" t="s">
        <v>166</v>
      </c>
      <c r="D70" s="107" t="s">
        <v>167</v>
      </c>
      <c r="E70" s="107" t="s">
        <v>63</v>
      </c>
      <c r="F70" s="107" t="s">
        <v>63</v>
      </c>
      <c r="G70" s="108" t="s">
        <v>64</v>
      </c>
      <c r="H70" s="109">
        <v>1</v>
      </c>
      <c r="I70" s="110">
        <v>145</v>
      </c>
      <c r="J70" s="111">
        <v>45</v>
      </c>
      <c r="K70" s="109">
        <v>1</v>
      </c>
      <c r="L70" s="110">
        <f>I70+J70</f>
        <v>190</v>
      </c>
      <c r="M70" s="110">
        <f t="shared" si="7"/>
        <v>145</v>
      </c>
      <c r="N70" s="110">
        <f t="shared" si="8"/>
        <v>45</v>
      </c>
      <c r="O70" s="110">
        <v>0</v>
      </c>
      <c r="P70" s="108" t="s">
        <v>65</v>
      </c>
    </row>
    <row r="71" spans="1:18">
      <c r="A71" s="104">
        <v>60</v>
      </c>
      <c r="B71" s="105" t="s">
        <v>168</v>
      </c>
      <c r="C71" s="108" t="s">
        <v>169</v>
      </c>
      <c r="D71" s="107" t="s">
        <v>170</v>
      </c>
      <c r="E71" s="107" t="s">
        <v>63</v>
      </c>
      <c r="F71" s="107" t="s">
        <v>63</v>
      </c>
      <c r="G71" s="108" t="s">
        <v>64</v>
      </c>
      <c r="H71" s="109">
        <v>1</v>
      </c>
      <c r="I71" s="110">
        <v>145</v>
      </c>
      <c r="J71" s="111">
        <v>45</v>
      </c>
      <c r="K71" s="109">
        <v>1</v>
      </c>
      <c r="L71" s="110">
        <f t="shared" si="6"/>
        <v>190</v>
      </c>
      <c r="M71" s="110">
        <f t="shared" si="7"/>
        <v>145</v>
      </c>
      <c r="N71" s="110">
        <f t="shared" si="8"/>
        <v>45</v>
      </c>
      <c r="O71" s="110">
        <v>0</v>
      </c>
      <c r="P71" s="108" t="s">
        <v>65</v>
      </c>
      <c r="R71" s="121"/>
    </row>
    <row r="72" spans="1:18" s="52" customFormat="1">
      <c r="A72" s="91"/>
      <c r="B72" s="112"/>
      <c r="C72" s="92"/>
      <c r="D72" s="93"/>
      <c r="E72" s="93"/>
      <c r="F72" s="93"/>
      <c r="G72" s="92"/>
      <c r="H72" s="94"/>
      <c r="I72" s="95">
        <f>SUM(I42:I71)</f>
        <v>5281</v>
      </c>
      <c r="J72" s="113">
        <f>SUM(J42:J71)</f>
        <v>1725</v>
      </c>
      <c r="K72" s="122">
        <f>SUM(K42:K71)</f>
        <v>30</v>
      </c>
      <c r="L72" s="122">
        <f t="shared" ref="L72:N72" si="9">SUM(L42:L71)</f>
        <v>7006</v>
      </c>
      <c r="M72" s="122">
        <f t="shared" si="9"/>
        <v>5281</v>
      </c>
      <c r="N72" s="122">
        <f t="shared" si="9"/>
        <v>1725</v>
      </c>
      <c r="O72" s="95"/>
      <c r="P72" s="92"/>
    </row>
    <row r="73" spans="1:18">
      <c r="A73" s="145"/>
      <c r="B73" s="146"/>
      <c r="C73" s="85"/>
      <c r="D73" s="86"/>
      <c r="E73" s="86"/>
      <c r="F73" s="86"/>
      <c r="G73" s="87"/>
      <c r="H73" s="88"/>
      <c r="I73" s="89"/>
      <c r="J73" s="90"/>
      <c r="K73" s="88"/>
      <c r="L73" s="89"/>
      <c r="M73" s="89"/>
      <c r="N73" s="89"/>
      <c r="O73" s="89"/>
      <c r="P73" s="87"/>
    </row>
    <row r="74" spans="1:18">
      <c r="A74" s="147"/>
      <c r="B74" s="148"/>
      <c r="C74" s="98"/>
      <c r="D74" s="99"/>
      <c r="E74" s="99"/>
      <c r="F74" s="99"/>
      <c r="G74" s="100"/>
      <c r="H74" s="101"/>
      <c r="I74" s="102"/>
      <c r="J74" s="103"/>
      <c r="K74" s="101"/>
      <c r="L74" s="102"/>
      <c r="M74" s="102"/>
      <c r="N74" s="102"/>
      <c r="O74" s="102"/>
      <c r="P74" s="100"/>
      <c r="Q74" s="120"/>
    </row>
    <row r="75" spans="1:18" ht="12.75" customHeight="1">
      <c r="A75" s="30" t="s">
        <v>27</v>
      </c>
      <c r="B75" s="30"/>
      <c r="C75" s="30"/>
      <c r="D75" s="32"/>
      <c r="E75" s="32"/>
      <c r="F75" s="32"/>
      <c r="G75" s="30"/>
      <c r="H75" s="30"/>
      <c r="I75" s="30"/>
      <c r="J75" s="30"/>
      <c r="K75" s="41"/>
      <c r="L75" s="30"/>
      <c r="M75" s="30"/>
      <c r="N75" s="30"/>
      <c r="O75" s="30"/>
      <c r="P75" s="30"/>
      <c r="R75" s="120"/>
    </row>
    <row r="76" spans="1:18">
      <c r="A76" s="141" t="s">
        <v>28</v>
      </c>
      <c r="B76" s="141" t="s">
        <v>29</v>
      </c>
      <c r="C76" s="141" t="s">
        <v>30</v>
      </c>
      <c r="D76" s="151" t="s">
        <v>31</v>
      </c>
      <c r="E76" s="151"/>
      <c r="F76" s="151"/>
      <c r="G76" s="141" t="s">
        <v>32</v>
      </c>
      <c r="H76" s="141" t="s">
        <v>33</v>
      </c>
      <c r="I76" s="141"/>
      <c r="J76" s="141" t="s">
        <v>190</v>
      </c>
      <c r="K76" s="141" t="s">
        <v>34</v>
      </c>
      <c r="L76" s="141"/>
      <c r="M76" s="141"/>
      <c r="N76" s="141"/>
      <c r="O76" s="141"/>
      <c r="P76" s="142" t="s">
        <v>35</v>
      </c>
    </row>
    <row r="77" spans="1:18" ht="57" customHeight="1">
      <c r="A77" s="141"/>
      <c r="B77" s="141"/>
      <c r="C77" s="141"/>
      <c r="D77" s="114" t="s">
        <v>36</v>
      </c>
      <c r="E77" s="114" t="s">
        <v>37</v>
      </c>
      <c r="F77" s="114" t="s">
        <v>38</v>
      </c>
      <c r="G77" s="141"/>
      <c r="H77" s="115" t="s">
        <v>39</v>
      </c>
      <c r="I77" s="115" t="s">
        <v>40</v>
      </c>
      <c r="J77" s="152"/>
      <c r="K77" s="116" t="s">
        <v>39</v>
      </c>
      <c r="L77" s="117" t="s">
        <v>40</v>
      </c>
      <c r="M77" s="117" t="s">
        <v>41</v>
      </c>
      <c r="N77" s="117" t="s">
        <v>42</v>
      </c>
      <c r="O77" s="117" t="s">
        <v>43</v>
      </c>
      <c r="P77" s="143"/>
    </row>
    <row r="78" spans="1:18" ht="11.25" customHeight="1">
      <c r="A78" s="108">
        <v>1</v>
      </c>
      <c r="B78" s="108">
        <v>2</v>
      </c>
      <c r="C78" s="108">
        <v>3</v>
      </c>
      <c r="D78" s="107">
        <v>4</v>
      </c>
      <c r="E78" s="107">
        <v>5</v>
      </c>
      <c r="F78" s="107">
        <v>6</v>
      </c>
      <c r="G78" s="108">
        <v>7</v>
      </c>
      <c r="H78" s="108">
        <v>8</v>
      </c>
      <c r="I78" s="108">
        <v>9</v>
      </c>
      <c r="J78" s="108">
        <v>10</v>
      </c>
      <c r="K78" s="118">
        <v>11</v>
      </c>
      <c r="L78" s="108">
        <v>12</v>
      </c>
      <c r="M78" s="108">
        <v>13</v>
      </c>
      <c r="N78" s="108">
        <v>14</v>
      </c>
      <c r="O78" s="108">
        <v>15</v>
      </c>
      <c r="P78" s="108">
        <v>16</v>
      </c>
    </row>
    <row r="79" spans="1:18">
      <c r="A79" s="104">
        <v>61</v>
      </c>
      <c r="B79" s="105" t="s">
        <v>171</v>
      </c>
      <c r="C79" s="108" t="s">
        <v>172</v>
      </c>
      <c r="D79" s="107" t="s">
        <v>173</v>
      </c>
      <c r="E79" s="107" t="s">
        <v>63</v>
      </c>
      <c r="F79" s="107" t="s">
        <v>63</v>
      </c>
      <c r="G79" s="108" t="s">
        <v>64</v>
      </c>
      <c r="H79" s="109">
        <v>1</v>
      </c>
      <c r="I79" s="110">
        <v>138</v>
      </c>
      <c r="J79" s="111">
        <v>40</v>
      </c>
      <c r="K79" s="109">
        <v>1</v>
      </c>
      <c r="L79" s="110">
        <f>I79+J79</f>
        <v>178</v>
      </c>
      <c r="M79" s="110">
        <f>I79</f>
        <v>138</v>
      </c>
      <c r="N79" s="110">
        <f>L79-M79</f>
        <v>40</v>
      </c>
      <c r="O79" s="110">
        <v>0</v>
      </c>
      <c r="P79" s="108" t="s">
        <v>65</v>
      </c>
    </row>
    <row r="80" spans="1:18">
      <c r="A80" s="104">
        <v>62</v>
      </c>
      <c r="B80" s="105" t="s">
        <v>171</v>
      </c>
      <c r="C80" s="108" t="s">
        <v>172</v>
      </c>
      <c r="D80" s="107" t="s">
        <v>174</v>
      </c>
      <c r="E80" s="107" t="s">
        <v>63</v>
      </c>
      <c r="F80" s="107" t="s">
        <v>63</v>
      </c>
      <c r="G80" s="108" t="s">
        <v>64</v>
      </c>
      <c r="H80" s="109">
        <v>1</v>
      </c>
      <c r="I80" s="110">
        <v>138</v>
      </c>
      <c r="J80" s="111">
        <v>40</v>
      </c>
      <c r="K80" s="109">
        <v>1</v>
      </c>
      <c r="L80" s="110">
        <f t="shared" ref="L80:L88" si="10">I80+J80</f>
        <v>178</v>
      </c>
      <c r="M80" s="110">
        <f>I80</f>
        <v>138</v>
      </c>
      <c r="N80" s="110">
        <f t="shared" ref="N80:N88" si="11">L80-M80</f>
        <v>40</v>
      </c>
      <c r="O80" s="110">
        <v>0</v>
      </c>
      <c r="P80" s="108" t="s">
        <v>65</v>
      </c>
    </row>
    <row r="81" spans="1:18">
      <c r="A81" s="104">
        <v>63</v>
      </c>
      <c r="B81" s="105" t="s">
        <v>175</v>
      </c>
      <c r="C81" s="106">
        <v>42895</v>
      </c>
      <c r="D81" s="107" t="s">
        <v>176</v>
      </c>
      <c r="E81" s="107" t="s">
        <v>63</v>
      </c>
      <c r="F81" s="107" t="s">
        <v>63</v>
      </c>
      <c r="G81" s="108" t="s">
        <v>64</v>
      </c>
      <c r="H81" s="109">
        <v>1</v>
      </c>
      <c r="I81" s="110">
        <v>250</v>
      </c>
      <c r="J81" s="111" t="s">
        <v>65</v>
      </c>
      <c r="K81" s="109">
        <v>1</v>
      </c>
      <c r="L81" s="110">
        <v>250</v>
      </c>
      <c r="M81" s="110">
        <v>0</v>
      </c>
      <c r="N81" s="110">
        <f t="shared" si="11"/>
        <v>250</v>
      </c>
      <c r="O81" s="110">
        <v>0</v>
      </c>
      <c r="P81" s="108" t="s">
        <v>65</v>
      </c>
    </row>
    <row r="82" spans="1:18">
      <c r="A82" s="104">
        <v>64</v>
      </c>
      <c r="B82" s="105" t="s">
        <v>177</v>
      </c>
      <c r="C82" s="108" t="s">
        <v>149</v>
      </c>
      <c r="D82" s="107" t="s">
        <v>178</v>
      </c>
      <c r="E82" s="107" t="s">
        <v>63</v>
      </c>
      <c r="F82" s="107" t="s">
        <v>63</v>
      </c>
      <c r="G82" s="108" t="s">
        <v>64</v>
      </c>
      <c r="H82" s="109">
        <v>1</v>
      </c>
      <c r="I82" s="110">
        <v>196</v>
      </c>
      <c r="J82" s="111">
        <v>60</v>
      </c>
      <c r="K82" s="109">
        <v>1</v>
      </c>
      <c r="L82" s="110">
        <f t="shared" si="10"/>
        <v>256</v>
      </c>
      <c r="M82" s="110">
        <f>I82</f>
        <v>196</v>
      </c>
      <c r="N82" s="110">
        <f t="shared" si="11"/>
        <v>60</v>
      </c>
      <c r="O82" s="110">
        <v>0</v>
      </c>
      <c r="P82" s="108" t="s">
        <v>65</v>
      </c>
      <c r="R82" s="120"/>
    </row>
    <row r="83" spans="1:18">
      <c r="A83" s="104">
        <v>65</v>
      </c>
      <c r="B83" s="105" t="s">
        <v>177</v>
      </c>
      <c r="C83" s="108" t="s">
        <v>149</v>
      </c>
      <c r="D83" s="107" t="s">
        <v>179</v>
      </c>
      <c r="E83" s="107" t="s">
        <v>63</v>
      </c>
      <c r="F83" s="107" t="s">
        <v>63</v>
      </c>
      <c r="G83" s="108" t="s">
        <v>64</v>
      </c>
      <c r="H83" s="109">
        <v>1</v>
      </c>
      <c r="I83" s="110">
        <v>196</v>
      </c>
      <c r="J83" s="111">
        <v>60</v>
      </c>
      <c r="K83" s="109">
        <v>1</v>
      </c>
      <c r="L83" s="110">
        <f t="shared" si="10"/>
        <v>256</v>
      </c>
      <c r="M83" s="110">
        <f t="shared" ref="M83:M88" si="12">I83</f>
        <v>196</v>
      </c>
      <c r="N83" s="110">
        <f t="shared" si="11"/>
        <v>60</v>
      </c>
      <c r="O83" s="110">
        <v>0</v>
      </c>
      <c r="P83" s="108" t="s">
        <v>65</v>
      </c>
      <c r="Q83" s="120"/>
      <c r="R83" s="120"/>
    </row>
    <row r="84" spans="1:18">
      <c r="A84" s="104">
        <v>66</v>
      </c>
      <c r="B84" s="105" t="s">
        <v>177</v>
      </c>
      <c r="C84" s="108" t="s">
        <v>149</v>
      </c>
      <c r="D84" s="107" t="s">
        <v>180</v>
      </c>
      <c r="E84" s="107" t="s">
        <v>63</v>
      </c>
      <c r="F84" s="107" t="s">
        <v>63</v>
      </c>
      <c r="G84" s="108" t="s">
        <v>64</v>
      </c>
      <c r="H84" s="109">
        <v>1</v>
      </c>
      <c r="I84" s="110">
        <v>196</v>
      </c>
      <c r="J84" s="111">
        <v>60</v>
      </c>
      <c r="K84" s="109">
        <v>1</v>
      </c>
      <c r="L84" s="110">
        <f t="shared" si="10"/>
        <v>256</v>
      </c>
      <c r="M84" s="110">
        <f t="shared" si="12"/>
        <v>196</v>
      </c>
      <c r="N84" s="110">
        <f t="shared" si="11"/>
        <v>60</v>
      </c>
      <c r="O84" s="110">
        <v>0</v>
      </c>
      <c r="P84" s="108" t="s">
        <v>65</v>
      </c>
    </row>
    <row r="85" spans="1:18">
      <c r="A85" s="104">
        <v>67</v>
      </c>
      <c r="B85" s="105" t="s">
        <v>181</v>
      </c>
      <c r="C85" s="108" t="s">
        <v>156</v>
      </c>
      <c r="D85" s="107" t="s">
        <v>182</v>
      </c>
      <c r="E85" s="107" t="s">
        <v>63</v>
      </c>
      <c r="F85" s="107" t="s">
        <v>63</v>
      </c>
      <c r="G85" s="108" t="s">
        <v>64</v>
      </c>
      <c r="H85" s="109">
        <v>1</v>
      </c>
      <c r="I85" s="110">
        <v>123</v>
      </c>
      <c r="J85" s="111">
        <v>35</v>
      </c>
      <c r="K85" s="109">
        <v>1</v>
      </c>
      <c r="L85" s="110">
        <f t="shared" si="10"/>
        <v>158</v>
      </c>
      <c r="M85" s="110">
        <f t="shared" si="12"/>
        <v>123</v>
      </c>
      <c r="N85" s="110">
        <f t="shared" si="11"/>
        <v>35</v>
      </c>
      <c r="O85" s="110">
        <v>0</v>
      </c>
      <c r="P85" s="108" t="s">
        <v>65</v>
      </c>
    </row>
    <row r="86" spans="1:18">
      <c r="A86" s="104">
        <v>68</v>
      </c>
      <c r="B86" s="105" t="s">
        <v>183</v>
      </c>
      <c r="C86" s="108" t="s">
        <v>78</v>
      </c>
      <c r="D86" s="107" t="s">
        <v>184</v>
      </c>
      <c r="E86" s="107" t="s">
        <v>63</v>
      </c>
      <c r="F86" s="107" t="s">
        <v>63</v>
      </c>
      <c r="G86" s="108" t="s">
        <v>64</v>
      </c>
      <c r="H86" s="109">
        <v>1</v>
      </c>
      <c r="I86" s="110">
        <v>147</v>
      </c>
      <c r="J86" s="111">
        <v>40</v>
      </c>
      <c r="K86" s="109">
        <v>1</v>
      </c>
      <c r="L86" s="110">
        <f t="shared" si="10"/>
        <v>187</v>
      </c>
      <c r="M86" s="110">
        <f t="shared" si="12"/>
        <v>147</v>
      </c>
      <c r="N86" s="110">
        <f t="shared" si="11"/>
        <v>40</v>
      </c>
      <c r="O86" s="110">
        <v>0</v>
      </c>
      <c r="P86" s="108" t="s">
        <v>65</v>
      </c>
      <c r="R86" s="120"/>
    </row>
    <row r="87" spans="1:18">
      <c r="A87" s="104">
        <v>69</v>
      </c>
      <c r="B87" s="105" t="s">
        <v>183</v>
      </c>
      <c r="C87" s="108" t="s">
        <v>78</v>
      </c>
      <c r="D87" s="107" t="s">
        <v>185</v>
      </c>
      <c r="E87" s="107" t="s">
        <v>63</v>
      </c>
      <c r="F87" s="107" t="s">
        <v>63</v>
      </c>
      <c r="G87" s="108" t="s">
        <v>64</v>
      </c>
      <c r="H87" s="109">
        <v>1</v>
      </c>
      <c r="I87" s="110">
        <v>147</v>
      </c>
      <c r="J87" s="111">
        <v>40</v>
      </c>
      <c r="K87" s="109">
        <v>1</v>
      </c>
      <c r="L87" s="110">
        <f t="shared" si="10"/>
        <v>187</v>
      </c>
      <c r="M87" s="110">
        <f t="shared" si="12"/>
        <v>147</v>
      </c>
      <c r="N87" s="110">
        <f t="shared" si="11"/>
        <v>40</v>
      </c>
      <c r="O87" s="110">
        <v>0</v>
      </c>
      <c r="P87" s="108" t="s">
        <v>65</v>
      </c>
      <c r="Q87" s="120">
        <f>M35+M72+M79+M80+M82+M83+M84+M85+M86+M87+M88</f>
        <v>11397.44</v>
      </c>
    </row>
    <row r="88" spans="1:18">
      <c r="A88" s="104">
        <v>70</v>
      </c>
      <c r="B88" s="105" t="s">
        <v>186</v>
      </c>
      <c r="C88" s="108" t="s">
        <v>187</v>
      </c>
      <c r="D88" s="107" t="s">
        <v>188</v>
      </c>
      <c r="E88" s="107" t="s">
        <v>63</v>
      </c>
      <c r="F88" s="107" t="s">
        <v>63</v>
      </c>
      <c r="G88" s="108" t="s">
        <v>64</v>
      </c>
      <c r="H88" s="109">
        <v>1</v>
      </c>
      <c r="I88" s="110">
        <v>205</v>
      </c>
      <c r="J88" s="111">
        <v>70</v>
      </c>
      <c r="K88" s="109">
        <v>1</v>
      </c>
      <c r="L88" s="110">
        <f t="shared" si="10"/>
        <v>275</v>
      </c>
      <c r="M88" s="110">
        <f t="shared" si="12"/>
        <v>205</v>
      </c>
      <c r="N88" s="110">
        <f t="shared" si="11"/>
        <v>70</v>
      </c>
      <c r="O88" s="110">
        <v>0</v>
      </c>
      <c r="P88" s="108" t="s">
        <v>65</v>
      </c>
      <c r="R88" s="120"/>
    </row>
    <row r="89" spans="1:18" s="52" customFormat="1" hidden="1">
      <c r="A89" s="91"/>
      <c r="B89" s="112"/>
      <c r="C89" s="92"/>
      <c r="D89" s="93"/>
      <c r="E89" s="93"/>
      <c r="F89" s="93"/>
      <c r="G89" s="92"/>
      <c r="H89" s="94">
        <f t="shared" ref="H89:N89" si="13">SUM(H79:H88)</f>
        <v>10</v>
      </c>
      <c r="I89" s="95">
        <f t="shared" si="13"/>
        <v>1736</v>
      </c>
      <c r="J89" s="113">
        <f t="shared" si="13"/>
        <v>445</v>
      </c>
      <c r="K89" s="94">
        <f t="shared" si="13"/>
        <v>10</v>
      </c>
      <c r="L89" s="95">
        <f t="shared" si="13"/>
        <v>2181</v>
      </c>
      <c r="M89" s="95">
        <f t="shared" si="13"/>
        <v>1486</v>
      </c>
      <c r="N89" s="95">
        <f t="shared" si="13"/>
        <v>695</v>
      </c>
      <c r="O89" s="95"/>
      <c r="P89" s="92"/>
    </row>
    <row r="90" spans="1:18" ht="0.75" hidden="1" customHeight="1">
      <c r="A90" s="149"/>
      <c r="B90" s="150"/>
      <c r="C90" s="91"/>
      <c r="D90" s="107"/>
      <c r="E90" s="107"/>
      <c r="F90" s="107"/>
      <c r="G90" s="108"/>
      <c r="H90" s="109"/>
      <c r="I90" s="110"/>
      <c r="J90" s="119"/>
      <c r="K90" s="109"/>
      <c r="L90" s="110"/>
      <c r="M90" s="110"/>
      <c r="N90" s="110"/>
      <c r="O90" s="110"/>
      <c r="P90" s="108"/>
    </row>
    <row r="91" spans="1:18" hidden="1">
      <c r="A91" s="149"/>
      <c r="B91" s="150"/>
      <c r="C91" s="91"/>
      <c r="D91" s="107"/>
      <c r="E91" s="107"/>
      <c r="F91" s="107"/>
      <c r="G91" s="108"/>
      <c r="H91" s="109"/>
      <c r="I91" s="110"/>
      <c r="J91" s="119"/>
      <c r="K91" s="109"/>
      <c r="L91" s="110"/>
      <c r="M91" s="110"/>
      <c r="N91" s="110"/>
      <c r="O91" s="110"/>
      <c r="P91" s="108"/>
    </row>
    <row r="92" spans="1:18" ht="13.5" customHeight="1">
      <c r="A92" s="91" t="s">
        <v>44</v>
      </c>
      <c r="B92" s="92" t="s">
        <v>45</v>
      </c>
      <c r="C92" s="92" t="s">
        <v>45</v>
      </c>
      <c r="D92" s="93" t="s">
        <v>45</v>
      </c>
      <c r="E92" s="93" t="s">
        <v>45</v>
      </c>
      <c r="F92" s="93" t="s">
        <v>45</v>
      </c>
      <c r="G92" s="92" t="s">
        <v>45</v>
      </c>
      <c r="H92" s="94">
        <v>70</v>
      </c>
      <c r="I92" s="95">
        <v>15104</v>
      </c>
      <c r="J92" s="96">
        <v>1480</v>
      </c>
      <c r="K92" s="97">
        <v>70</v>
      </c>
      <c r="L92" s="95">
        <f>L72+L35+L79+L80+L81+L82+L83+L84+L85+L86+L87+L88</f>
        <v>18309</v>
      </c>
      <c r="M92" s="95">
        <v>11397.44</v>
      </c>
      <c r="N92" s="95">
        <f>N35+N72+N79+N80+N81+N82+N83+N84+N85+N86+N87+N88</f>
        <v>6911.5599999999995</v>
      </c>
      <c r="O92" s="95"/>
      <c r="P92" s="92" t="s">
        <v>45</v>
      </c>
    </row>
    <row r="93" spans="1:18" ht="12" customHeight="1">
      <c r="A93" s="46"/>
      <c r="B93" s="46"/>
      <c r="C93" s="47" t="s">
        <v>46</v>
      </c>
      <c r="D93" s="136" t="s">
        <v>60</v>
      </c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</row>
    <row r="94" spans="1:18" ht="10.5" customHeight="1">
      <c r="A94" s="47"/>
      <c r="B94" s="46"/>
      <c r="C94" s="46"/>
      <c r="D94" s="28" t="s">
        <v>47</v>
      </c>
      <c r="E94" s="48"/>
      <c r="F94" s="32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R94" s="120">
        <f>N35+N72+N79+N80+N81+N82+N83+N84+N85+N86+N87+N88</f>
        <v>6911.5599999999995</v>
      </c>
    </row>
    <row r="95" spans="1:18" ht="12.75" customHeight="1">
      <c r="A95" s="47"/>
      <c r="B95" s="46"/>
      <c r="C95" s="47" t="s">
        <v>48</v>
      </c>
      <c r="D95" s="136" t="s">
        <v>60</v>
      </c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</row>
    <row r="96" spans="1:18" ht="11.25" customHeight="1">
      <c r="A96" s="47"/>
      <c r="B96" s="47"/>
      <c r="C96" s="46"/>
      <c r="D96" s="29" t="s">
        <v>47</v>
      </c>
      <c r="E96" s="46"/>
      <c r="F96" s="46"/>
      <c r="G96" s="134"/>
      <c r="H96" s="134"/>
      <c r="I96" s="134"/>
      <c r="J96" s="134"/>
      <c r="K96" s="134"/>
      <c r="L96" s="134"/>
      <c r="M96" s="134"/>
      <c r="N96" s="134"/>
      <c r="O96" s="134"/>
      <c r="P96" s="134"/>
    </row>
    <row r="97" spans="1:17" ht="12.75" customHeight="1">
      <c r="A97" s="47"/>
      <c r="B97" s="46"/>
      <c r="C97" s="47" t="s">
        <v>49</v>
      </c>
      <c r="D97" s="136" t="s">
        <v>207</v>
      </c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t="s">
        <v>206</v>
      </c>
    </row>
    <row r="98" spans="1:17" ht="10.5" customHeight="1">
      <c r="A98" s="47"/>
      <c r="B98" s="47"/>
      <c r="C98" s="46"/>
      <c r="D98" s="29" t="s">
        <v>47</v>
      </c>
      <c r="E98" s="46"/>
      <c r="F98" s="46"/>
      <c r="G98" s="134"/>
      <c r="H98" s="134"/>
      <c r="I98" s="134"/>
      <c r="J98" s="134"/>
      <c r="K98" s="134"/>
      <c r="L98" s="134"/>
      <c r="M98" s="134"/>
      <c r="N98" s="134"/>
      <c r="O98" s="134"/>
      <c r="P98" s="134"/>
    </row>
    <row r="99" spans="1:17">
      <c r="A99" s="46"/>
      <c r="B99" s="46"/>
      <c r="C99" s="47" t="s">
        <v>50</v>
      </c>
      <c r="D99" s="136" t="s">
        <v>60</v>
      </c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</row>
    <row r="100" spans="1:17" ht="10.5" customHeight="1">
      <c r="A100" s="47"/>
      <c r="B100" s="46"/>
      <c r="C100" s="46"/>
      <c r="D100" s="29" t="s">
        <v>47</v>
      </c>
      <c r="E100" s="46"/>
      <c r="F100" s="46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</row>
    <row r="101" spans="1:17" ht="11.25" customHeight="1">
      <c r="A101" s="47"/>
      <c r="B101" s="46"/>
      <c r="C101" s="47" t="s">
        <v>51</v>
      </c>
      <c r="D101" s="136" t="s">
        <v>205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</row>
    <row r="102" spans="1:17" ht="11.25" customHeight="1">
      <c r="A102" s="47"/>
      <c r="B102" s="47"/>
      <c r="C102" s="46"/>
      <c r="D102" s="28" t="s">
        <v>47</v>
      </c>
      <c r="E102" s="56"/>
      <c r="F102" s="57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</row>
    <row r="103" spans="1:17" ht="12" customHeight="1">
      <c r="A103" s="47"/>
      <c r="B103" s="47" t="s">
        <v>52</v>
      </c>
      <c r="C103" s="58" t="str">
        <f>[1]опись!$C$31</f>
        <v>Голова ліквідаційної комісії</v>
      </c>
      <c r="D103" s="59"/>
      <c r="E103" s="59"/>
      <c r="F103" s="59"/>
      <c r="G103" s="60"/>
      <c r="H103" s="60"/>
      <c r="I103" s="58" t="s">
        <v>192</v>
      </c>
      <c r="J103" s="60"/>
      <c r="K103" s="61"/>
      <c r="L103" s="60"/>
      <c r="M103" s="60"/>
      <c r="N103" s="62"/>
      <c r="O103" s="62"/>
      <c r="P103" s="47"/>
    </row>
    <row r="104" spans="1:17" ht="9.75" customHeight="1">
      <c r="A104" s="30"/>
      <c r="B104" s="30"/>
      <c r="C104" s="29" t="s">
        <v>19</v>
      </c>
      <c r="D104" s="31"/>
      <c r="E104" s="32"/>
      <c r="F104" s="33" t="s">
        <v>20</v>
      </c>
      <c r="G104" s="34"/>
      <c r="H104" s="34"/>
      <c r="I104" s="30" t="s">
        <v>53</v>
      </c>
      <c r="J104" s="30"/>
      <c r="K104" s="41"/>
      <c r="L104" s="30"/>
      <c r="M104" s="30"/>
      <c r="N104" s="30"/>
      <c r="O104" s="30"/>
      <c r="P104" s="30"/>
    </row>
    <row r="105" spans="1:17" s="45" customFormat="1" ht="13.5" customHeight="1">
      <c r="A105" s="30"/>
      <c r="B105" s="47" t="s">
        <v>54</v>
      </c>
      <c r="C105" s="58"/>
      <c r="D105" s="63"/>
      <c r="E105" s="63"/>
      <c r="F105" s="63"/>
      <c r="G105" s="64"/>
      <c r="H105" s="64"/>
      <c r="I105" s="58" t="s">
        <v>193</v>
      </c>
      <c r="J105" s="64"/>
      <c r="K105" s="65"/>
      <c r="L105" s="64"/>
      <c r="M105" s="64"/>
      <c r="N105" s="66"/>
      <c r="O105" s="66"/>
      <c r="P105" s="30"/>
    </row>
    <row r="106" spans="1:17" s="50" customFormat="1" ht="10.5" customHeight="1">
      <c r="A106" s="46"/>
      <c r="B106" s="46"/>
      <c r="C106" s="47" t="s">
        <v>19</v>
      </c>
      <c r="D106" s="48"/>
      <c r="E106" s="48"/>
      <c r="F106" s="48" t="s">
        <v>20</v>
      </c>
      <c r="G106" s="46"/>
      <c r="H106" s="46"/>
      <c r="I106" s="46" t="s">
        <v>53</v>
      </c>
      <c r="J106" s="46"/>
      <c r="K106" s="49"/>
      <c r="L106" s="46"/>
      <c r="M106" s="46"/>
      <c r="N106" s="46"/>
      <c r="O106" s="46"/>
      <c r="P106" s="46"/>
    </row>
    <row r="107" spans="1:17" s="51" customFormat="1" ht="13.5" customHeight="1">
      <c r="A107" s="46"/>
      <c r="B107" s="46"/>
      <c r="C107" s="67"/>
      <c r="D107" s="68"/>
      <c r="E107" s="68"/>
      <c r="F107" s="68"/>
      <c r="G107" s="69"/>
      <c r="H107" s="69"/>
      <c r="I107" s="70" t="s">
        <v>194</v>
      </c>
      <c r="J107" s="69"/>
      <c r="K107" s="71"/>
      <c r="L107" s="46"/>
      <c r="M107" s="46"/>
      <c r="N107" s="46"/>
      <c r="O107" s="46"/>
      <c r="P107" s="46"/>
    </row>
    <row r="108" spans="1:17" s="50" customFormat="1" ht="10.5" customHeight="1">
      <c r="A108" s="46"/>
      <c r="B108" s="46"/>
      <c r="C108" s="47" t="s">
        <v>19</v>
      </c>
      <c r="D108" s="48"/>
      <c r="E108" s="48"/>
      <c r="F108" s="48" t="s">
        <v>20</v>
      </c>
      <c r="G108" s="46"/>
      <c r="H108" s="46"/>
      <c r="I108" s="46" t="s">
        <v>53</v>
      </c>
      <c r="J108" s="46"/>
      <c r="K108" s="49"/>
      <c r="L108" s="46"/>
      <c r="M108" s="46"/>
      <c r="N108" s="46"/>
      <c r="O108" s="46"/>
      <c r="P108" s="46"/>
    </row>
    <row r="109" spans="1:17" s="51" customFormat="1" ht="10.5" customHeight="1">
      <c r="A109" s="46"/>
      <c r="B109" s="46"/>
      <c r="C109" s="67"/>
      <c r="D109" s="68"/>
      <c r="E109" s="68"/>
      <c r="F109" s="68"/>
      <c r="G109" s="69"/>
      <c r="H109" s="69"/>
      <c r="I109" s="70" t="s">
        <v>195</v>
      </c>
      <c r="J109" s="69"/>
      <c r="K109" s="71"/>
      <c r="L109" s="46"/>
      <c r="M109" s="46"/>
      <c r="N109" s="46"/>
      <c r="O109" s="46"/>
      <c r="P109" s="46"/>
    </row>
    <row r="110" spans="1:17" s="50" customFormat="1" ht="10.5" customHeight="1">
      <c r="A110" s="46"/>
      <c r="B110" s="46"/>
      <c r="C110" s="47" t="s">
        <v>19</v>
      </c>
      <c r="D110" s="48"/>
      <c r="E110" s="48"/>
      <c r="F110" s="48" t="s">
        <v>20</v>
      </c>
      <c r="G110" s="46"/>
      <c r="H110" s="46"/>
      <c r="I110" s="46" t="s">
        <v>53</v>
      </c>
      <c r="J110" s="46"/>
      <c r="K110" s="49"/>
      <c r="L110" s="46"/>
      <c r="M110" s="46"/>
      <c r="N110" s="46"/>
      <c r="O110" s="46"/>
      <c r="P110" s="46"/>
    </row>
    <row r="111" spans="1:17" s="51" customFormat="1" ht="11.25" customHeight="1">
      <c r="A111" s="46"/>
      <c r="B111" s="46"/>
      <c r="C111" s="67"/>
      <c r="D111" s="68"/>
      <c r="E111" s="68"/>
      <c r="F111" s="68"/>
      <c r="G111" s="69"/>
      <c r="H111" s="69"/>
      <c r="I111" s="70" t="s">
        <v>196</v>
      </c>
      <c r="J111" s="69"/>
      <c r="K111" s="71"/>
      <c r="L111" s="46"/>
      <c r="M111" s="46"/>
      <c r="N111" s="46"/>
      <c r="O111" s="46"/>
      <c r="P111" s="46"/>
    </row>
    <row r="112" spans="1:17" s="50" customFormat="1" ht="10.5" customHeight="1">
      <c r="A112" s="46"/>
      <c r="B112" s="46"/>
      <c r="C112" s="47" t="s">
        <v>19</v>
      </c>
      <c r="D112" s="48"/>
      <c r="E112" s="48"/>
      <c r="F112" s="48" t="s">
        <v>20</v>
      </c>
      <c r="G112" s="46"/>
      <c r="H112" s="46"/>
      <c r="I112" s="46" t="s">
        <v>53</v>
      </c>
      <c r="J112" s="46"/>
      <c r="K112" s="49"/>
      <c r="L112" s="46"/>
      <c r="M112" s="46"/>
      <c r="N112" s="46"/>
      <c r="O112" s="46"/>
      <c r="P112" s="46"/>
    </row>
    <row r="113" spans="1:16" s="51" customFormat="1" ht="12" customHeight="1">
      <c r="A113" s="46"/>
      <c r="B113" s="46"/>
      <c r="C113" s="67"/>
      <c r="D113" s="68"/>
      <c r="E113" s="68"/>
      <c r="F113" s="68"/>
      <c r="G113" s="69"/>
      <c r="H113" s="69"/>
      <c r="I113" s="70"/>
      <c r="J113" s="69"/>
      <c r="K113" s="71"/>
      <c r="L113" s="46"/>
      <c r="M113" s="46"/>
      <c r="N113" s="46"/>
      <c r="O113" s="46"/>
      <c r="P113" s="46"/>
    </row>
    <row r="114" spans="1:16" s="50" customFormat="1" ht="10.5" customHeight="1">
      <c r="A114" s="46"/>
      <c r="B114" s="46"/>
      <c r="C114" s="47" t="s">
        <v>19</v>
      </c>
      <c r="D114" s="48"/>
      <c r="E114" s="48"/>
      <c r="F114" s="48" t="s">
        <v>20</v>
      </c>
      <c r="G114" s="46"/>
      <c r="H114" s="46"/>
      <c r="I114" s="46" t="s">
        <v>53</v>
      </c>
      <c r="J114" s="46"/>
      <c r="K114" s="49"/>
      <c r="L114" s="46"/>
      <c r="M114" s="46"/>
      <c r="N114" s="46"/>
      <c r="O114" s="46"/>
      <c r="P114" s="46"/>
    </row>
    <row r="115" spans="1:16" s="50" customFormat="1" ht="10.5" hidden="1" customHeight="1">
      <c r="A115" s="46"/>
      <c r="B115" s="46"/>
      <c r="C115" s="47"/>
      <c r="D115" s="48"/>
      <c r="E115" s="48"/>
      <c r="F115" s="48"/>
      <c r="G115" s="46"/>
      <c r="H115" s="46"/>
      <c r="I115" s="46"/>
      <c r="J115" s="46"/>
      <c r="K115" s="49"/>
      <c r="L115" s="46"/>
      <c r="M115" s="46"/>
      <c r="N115" s="46"/>
      <c r="O115" s="46"/>
      <c r="P115" s="46"/>
    </row>
    <row r="116" spans="1:16" s="50" customFormat="1" ht="10.5" hidden="1" customHeight="1">
      <c r="A116" s="46"/>
      <c r="B116" s="46"/>
      <c r="C116" s="47"/>
      <c r="D116" s="48"/>
      <c r="E116" s="48"/>
      <c r="F116" s="48"/>
      <c r="G116" s="46"/>
      <c r="H116" s="46"/>
      <c r="I116" s="46"/>
      <c r="J116" s="46"/>
      <c r="K116" s="49"/>
      <c r="L116" s="46"/>
      <c r="M116" s="46"/>
      <c r="N116" s="46"/>
      <c r="O116" s="46"/>
      <c r="P116" s="46"/>
    </row>
    <row r="117" spans="1:16" ht="26.25" customHeight="1">
      <c r="A117" s="135" t="s">
        <v>61</v>
      </c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t="10.5" customHeight="1">
      <c r="A118" s="46"/>
      <c r="B118" s="47" t="s">
        <v>18</v>
      </c>
      <c r="C118" s="30"/>
      <c r="D118" s="32"/>
      <c r="E118" s="32"/>
      <c r="F118" s="32"/>
      <c r="G118" s="30"/>
      <c r="H118" s="30"/>
      <c r="I118" s="30"/>
      <c r="J118" s="30"/>
      <c r="K118" s="41"/>
      <c r="L118" s="30"/>
      <c r="M118" s="30"/>
      <c r="N118" s="30"/>
      <c r="O118" s="30"/>
      <c r="P118" s="30"/>
    </row>
    <row r="119" spans="1:16" ht="11.25" customHeight="1">
      <c r="A119" s="47"/>
      <c r="B119" s="72" t="str">
        <f>[1]опись!$B$47</f>
        <v>03.07.2017Р.</v>
      </c>
      <c r="C119" s="58" t="s">
        <v>200</v>
      </c>
      <c r="D119" s="59"/>
      <c r="E119" s="59"/>
      <c r="F119" s="59"/>
      <c r="G119" s="60"/>
      <c r="H119" s="60"/>
      <c r="I119" s="58" t="s">
        <v>199</v>
      </c>
      <c r="J119" s="60"/>
      <c r="K119" s="61"/>
      <c r="L119" s="60"/>
      <c r="M119" s="60"/>
      <c r="N119" s="47"/>
      <c r="O119" s="47"/>
      <c r="P119" s="47"/>
    </row>
    <row r="120" spans="1:16" ht="11.25" hidden="1" customHeight="1">
      <c r="A120" s="35"/>
      <c r="B120" s="35"/>
      <c r="C120" s="29"/>
      <c r="D120" s="36"/>
      <c r="E120" s="36"/>
      <c r="F120" s="36"/>
      <c r="G120" s="35"/>
      <c r="H120" s="35"/>
      <c r="I120" s="35"/>
      <c r="J120" s="35"/>
      <c r="K120" s="42"/>
      <c r="L120" s="35"/>
      <c r="M120" s="35"/>
      <c r="N120" s="35"/>
      <c r="O120" s="35"/>
      <c r="P120" s="35"/>
    </row>
    <row r="121" spans="1:16" ht="13.5" customHeight="1">
      <c r="A121" s="46"/>
      <c r="B121" s="46"/>
      <c r="C121" s="47" t="s">
        <v>201</v>
      </c>
      <c r="D121" s="58"/>
      <c r="E121" s="68"/>
      <c r="F121" s="68"/>
      <c r="G121" s="68"/>
      <c r="H121" s="69"/>
      <c r="I121" s="70" t="s">
        <v>202</v>
      </c>
      <c r="J121" s="69"/>
      <c r="K121" s="73"/>
      <c r="L121" s="71"/>
      <c r="M121" s="69"/>
      <c r="N121" s="46"/>
      <c r="O121" s="46"/>
      <c r="P121" s="46"/>
    </row>
    <row r="122" spans="1:16" hidden="1">
      <c r="A122" s="30"/>
      <c r="B122" s="30"/>
      <c r="C122" s="30"/>
      <c r="D122" s="37" t="s">
        <v>19</v>
      </c>
      <c r="E122" s="32"/>
      <c r="F122" s="32"/>
      <c r="G122" s="38" t="s">
        <v>20</v>
      </c>
      <c r="H122" s="46"/>
      <c r="I122" s="132" t="s">
        <v>53</v>
      </c>
      <c r="J122" s="133"/>
      <c r="K122" s="73"/>
      <c r="L122" s="43"/>
      <c r="M122" s="39"/>
      <c r="N122" s="30"/>
      <c r="O122" s="30"/>
      <c r="P122" s="30"/>
    </row>
    <row r="123" spans="1:16" ht="12" customHeight="1">
      <c r="A123" s="46"/>
      <c r="B123" s="47" t="s">
        <v>55</v>
      </c>
      <c r="C123" s="46"/>
      <c r="D123" s="48"/>
      <c r="E123" s="48"/>
      <c r="F123" s="48"/>
      <c r="G123" s="46"/>
      <c r="H123" s="46"/>
      <c r="I123" s="46"/>
      <c r="J123" s="46"/>
      <c r="K123" s="49"/>
      <c r="L123" s="46"/>
      <c r="M123" s="46"/>
      <c r="N123" s="46"/>
      <c r="O123" s="46"/>
      <c r="P123" s="46"/>
    </row>
    <row r="124" spans="1:16" ht="11.25" customHeight="1">
      <c r="A124" s="30"/>
      <c r="B124" s="74" t="str">
        <f>[1]опись!$B$52</f>
        <v>03.07.2017Р.</v>
      </c>
      <c r="C124" s="58" t="s">
        <v>203</v>
      </c>
      <c r="D124" s="68"/>
      <c r="E124" s="63"/>
      <c r="F124" s="68"/>
      <c r="G124" s="69"/>
      <c r="H124" s="75"/>
      <c r="I124" s="58" t="str">
        <f>I121</f>
        <v>А.В.Антонюк</v>
      </c>
      <c r="J124" s="69"/>
      <c r="K124" s="71"/>
      <c r="L124" s="69"/>
      <c r="M124" s="69"/>
      <c r="N124" s="30"/>
      <c r="O124" s="30"/>
      <c r="P124" s="30"/>
    </row>
    <row r="125" spans="1:16" ht="11.25" customHeight="1">
      <c r="A125" s="76"/>
      <c r="B125" s="76"/>
      <c r="C125" s="37" t="s">
        <v>19</v>
      </c>
      <c r="D125" s="32"/>
      <c r="E125" s="32"/>
      <c r="F125" s="38" t="s">
        <v>20</v>
      </c>
      <c r="G125" s="46"/>
      <c r="H125" s="46"/>
      <c r="I125" s="39" t="s">
        <v>53</v>
      </c>
      <c r="J125" s="30"/>
      <c r="K125" s="41"/>
      <c r="L125" s="30"/>
      <c r="M125" s="30"/>
      <c r="N125" s="30"/>
      <c r="O125" s="30"/>
      <c r="P125" s="30"/>
    </row>
    <row r="126" spans="1:16">
      <c r="A126" s="40" t="s">
        <v>56</v>
      </c>
      <c r="B126" s="30"/>
      <c r="C126" s="30"/>
      <c r="D126" s="32"/>
      <c r="E126" s="32"/>
      <c r="F126" s="32"/>
      <c r="G126" s="30"/>
      <c r="H126" s="30"/>
      <c r="I126" s="30"/>
      <c r="J126" s="30"/>
      <c r="K126" s="41"/>
      <c r="L126" s="30"/>
      <c r="M126" s="30"/>
      <c r="N126" s="30"/>
      <c r="O126" s="30"/>
      <c r="P126" s="30"/>
    </row>
    <row r="127" spans="1:16">
      <c r="A127" s="77"/>
      <c r="B127" s="77"/>
      <c r="C127" s="77"/>
      <c r="D127" s="77"/>
      <c r="E127" s="77"/>
      <c r="F127" s="77"/>
      <c r="G127" s="77"/>
      <c r="H127" s="77"/>
      <c r="I127" s="77"/>
      <c r="J127" s="77"/>
      <c r="K127" s="73"/>
      <c r="L127" s="77"/>
      <c r="M127" s="77"/>
      <c r="N127" s="77"/>
      <c r="O127" s="77"/>
      <c r="P127" s="77"/>
    </row>
  </sheetData>
  <mergeCells count="45">
    <mergeCell ref="A90:B90"/>
    <mergeCell ref="A91:B91"/>
    <mergeCell ref="P39:P40"/>
    <mergeCell ref="A73:B73"/>
    <mergeCell ref="A74:B74"/>
    <mergeCell ref="A76:A77"/>
    <mergeCell ref="B76:B77"/>
    <mergeCell ref="C76:C77"/>
    <mergeCell ref="D76:F76"/>
    <mergeCell ref="G76:G77"/>
    <mergeCell ref="H76:I76"/>
    <mergeCell ref="J76:J77"/>
    <mergeCell ref="D39:F39"/>
    <mergeCell ref="A36:B36"/>
    <mergeCell ref="A37:B37"/>
    <mergeCell ref="A39:A40"/>
    <mergeCell ref="B39:B40"/>
    <mergeCell ref="C39:C40"/>
    <mergeCell ref="A2:A3"/>
    <mergeCell ref="B2:B3"/>
    <mergeCell ref="C2:C3"/>
    <mergeCell ref="D2:F2"/>
    <mergeCell ref="G2:G3"/>
    <mergeCell ref="H2:I2"/>
    <mergeCell ref="J2:J3"/>
    <mergeCell ref="K2:O2"/>
    <mergeCell ref="P2:P3"/>
    <mergeCell ref="D93:P93"/>
    <mergeCell ref="K76:O76"/>
    <mergeCell ref="P76:P77"/>
    <mergeCell ref="G94:P94"/>
    <mergeCell ref="D95:P95"/>
    <mergeCell ref="G39:G40"/>
    <mergeCell ref="H39:I39"/>
    <mergeCell ref="J39:J40"/>
    <mergeCell ref="K39:O39"/>
    <mergeCell ref="I122:J122"/>
    <mergeCell ref="G102:P102"/>
    <mergeCell ref="A117:P117"/>
    <mergeCell ref="G96:P96"/>
    <mergeCell ref="D97:P97"/>
    <mergeCell ref="G98:P98"/>
    <mergeCell ref="D99:P99"/>
    <mergeCell ref="G100:P100"/>
    <mergeCell ref="D101:P101"/>
  </mergeCells>
  <pageMargins left="0.70866141732283472" right="0.19685039370078741" top="0.35433070866141736" bottom="0.35433070866141736" header="0" footer="0.19685039370078741"/>
  <pageSetup paperSize="9" scale="90" orientation="landscape" verticalDpi="0" r:id="rId1"/>
  <rowBreaks count="2" manualBreakCount="2">
    <brk id="3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5:F6"/>
  <sheetViews>
    <sheetView workbookViewId="0"/>
  </sheetViews>
  <sheetFormatPr defaultRowHeight="15"/>
  <sheetData>
    <row r="5" spans="1:6">
      <c r="A5" s="53">
        <v>1</v>
      </c>
      <c r="B5" s="53">
        <v>1016</v>
      </c>
      <c r="C5" s="53">
        <v>70</v>
      </c>
      <c r="D5" s="53">
        <v>70</v>
      </c>
      <c r="E5" s="53">
        <v>15104</v>
      </c>
      <c r="F5" s="53">
        <v>0</v>
      </c>
    </row>
    <row r="6" spans="1:6" s="52" customFormat="1">
      <c r="A6" s="54"/>
      <c r="B6" s="55" t="s">
        <v>44</v>
      </c>
      <c r="C6" s="54">
        <f>SUM(C5:C5)</f>
        <v>70</v>
      </c>
      <c r="D6" s="54">
        <f>SUM(D5:D5)</f>
        <v>70</v>
      </c>
      <c r="E6" s="54">
        <f>SUM(E5:E5)</f>
        <v>15104</v>
      </c>
      <c r="F6" s="54">
        <f>SUM(F5:F5)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</dc:creator>
  <cp:lastModifiedBy>RePack by SPecialiST</cp:lastModifiedBy>
  <cp:lastPrinted>2017-07-04T13:10:44Z</cp:lastPrinted>
  <dcterms:created xsi:type="dcterms:W3CDTF">2016-01-27T07:26:04Z</dcterms:created>
  <dcterms:modified xsi:type="dcterms:W3CDTF">2017-07-04T13:32:23Z</dcterms:modified>
</cp:coreProperties>
</file>